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ТЕНДЕР 1 - ЗАКЛУЧЕНОДел 1-5 - Анекс 1-5\Т1 - ДЕЛ - 2 - Анекс 2\Т1-ДЕЛ 2 ПРЕДМЕР\"/>
    </mc:Choice>
  </mc:AlternateContent>
  <bookViews>
    <workbookView xWindow="0" yWindow="0" windowWidth="20460" windowHeight="6855"/>
  </bookViews>
  <sheets>
    <sheet name="Општина Ѓорче Петров  " sheetId="5" r:id="rId1"/>
    <sheet name="Општина Тетово " sheetId="2" r:id="rId2"/>
    <sheet name="Општина Врапчиште" sheetId="4" r:id="rId3"/>
    <sheet name="Тендер 1 - Дел 2 - Рекапитулар" sheetId="7" r:id="rId4"/>
  </sheets>
  <definedNames>
    <definedName name="_xlnm.Print_Area" localSheetId="0">'Општина Ѓорче Петров  '!$A$1:$H$160</definedName>
  </definedNames>
  <calcPr calcId="162913"/>
</workbook>
</file>

<file path=xl/calcChain.xml><?xml version="1.0" encoding="utf-8"?>
<calcChain xmlns="http://schemas.openxmlformats.org/spreadsheetml/2006/main">
  <c r="H25" i="2" l="1"/>
  <c r="H26" i="2"/>
  <c r="H27" i="2"/>
  <c r="H28" i="2"/>
  <c r="H29" i="2"/>
  <c r="H30" i="2"/>
  <c r="H31" i="2"/>
  <c r="H24" i="2"/>
  <c r="H268" i="2" l="1"/>
  <c r="H261" i="2"/>
  <c r="H155" i="2"/>
  <c r="H154" i="2"/>
  <c r="H153" i="2"/>
  <c r="H152" i="2"/>
  <c r="H151" i="2"/>
  <c r="H150" i="2"/>
  <c r="H158" i="2"/>
  <c r="H159" i="2"/>
  <c r="H160" i="2"/>
  <c r="H161" i="2"/>
  <c r="H162" i="2"/>
  <c r="H163" i="2"/>
  <c r="H164" i="2"/>
  <c r="H165" i="2"/>
  <c r="H166" i="2"/>
  <c r="H169" i="2"/>
  <c r="H170" i="2"/>
  <c r="H171" i="2"/>
  <c r="H172" i="2"/>
  <c r="H176" i="2"/>
  <c r="H104" i="5"/>
  <c r="H103" i="5"/>
  <c r="H102" i="5"/>
  <c r="H101" i="5"/>
  <c r="H100" i="5"/>
  <c r="H99" i="5"/>
  <c r="H98" i="5"/>
  <c r="H97" i="5"/>
  <c r="H107" i="5"/>
  <c r="F108" i="5"/>
  <c r="H108" i="5"/>
  <c r="H109" i="5"/>
  <c r="H110" i="5"/>
  <c r="H111" i="5"/>
  <c r="H112" i="5"/>
  <c r="H113" i="5"/>
  <c r="H114" i="5"/>
  <c r="H117" i="5"/>
  <c r="H118" i="5"/>
  <c r="H119" i="5"/>
  <c r="H120" i="5"/>
  <c r="H121" i="5"/>
  <c r="H124" i="5"/>
  <c r="H125" i="5"/>
  <c r="H126" i="5"/>
  <c r="H127" i="5"/>
  <c r="H128" i="5"/>
  <c r="H129" i="5"/>
  <c r="H130" i="5"/>
  <c r="H131" i="5"/>
  <c r="H31" i="5"/>
  <c r="H30" i="4"/>
  <c r="H29" i="4"/>
  <c r="H28" i="4"/>
  <c r="H27" i="4"/>
  <c r="H26" i="4"/>
  <c r="H25" i="4"/>
  <c r="H24" i="4"/>
  <c r="H30" i="5"/>
  <c r="H29" i="5"/>
  <c r="H28" i="5"/>
  <c r="H27" i="5"/>
  <c r="H26" i="5"/>
  <c r="H25" i="5"/>
  <c r="H24" i="5"/>
  <c r="H31" i="4" l="1"/>
  <c r="H60" i="4" s="1"/>
  <c r="H156" i="2"/>
  <c r="H174" i="2"/>
  <c r="H167" i="2"/>
  <c r="H32" i="2"/>
  <c r="H119" i="2" s="1"/>
  <c r="H115" i="5"/>
  <c r="H122" i="5"/>
  <c r="H32" i="5"/>
  <c r="H67" i="5" s="1"/>
  <c r="H105" i="5"/>
  <c r="H146" i="5" s="1"/>
  <c r="H57" i="4"/>
  <c r="H56" i="4"/>
  <c r="H55" i="4"/>
  <c r="H54" i="4"/>
  <c r="H53" i="4"/>
  <c r="H52" i="4"/>
  <c r="H51" i="4"/>
  <c r="H58" i="4" l="1"/>
  <c r="H65" i="4" s="1"/>
  <c r="H47" i="4"/>
  <c r="H48" i="4"/>
  <c r="H46" i="4"/>
  <c r="H42" i="4"/>
  <c r="H43" i="4"/>
  <c r="H41" i="4"/>
  <c r="H38" i="4"/>
  <c r="H37" i="4"/>
  <c r="H34" i="4"/>
  <c r="H33" i="4"/>
  <c r="H256" i="2"/>
  <c r="H255" i="2"/>
  <c r="H234" i="2"/>
  <c r="H235" i="2"/>
  <c r="H236" i="2"/>
  <c r="H237" i="2"/>
  <c r="H238" i="2"/>
  <c r="H239" i="2"/>
  <c r="H240" i="2"/>
  <c r="H241" i="2"/>
  <c r="H233" i="2"/>
  <c r="H220" i="2"/>
  <c r="H221" i="2"/>
  <c r="H222" i="2"/>
  <c r="H223" i="2"/>
  <c r="H219" i="2"/>
  <c r="H216" i="2"/>
  <c r="E217" i="2" s="1"/>
  <c r="H208" i="2"/>
  <c r="H209" i="2"/>
  <c r="H210" i="2"/>
  <c r="H211" i="2"/>
  <c r="H212" i="2"/>
  <c r="H213" i="2"/>
  <c r="H207" i="2"/>
  <c r="H198" i="2"/>
  <c r="H199" i="2"/>
  <c r="H200" i="2"/>
  <c r="H201" i="2"/>
  <c r="H197" i="2"/>
  <c r="H184" i="2"/>
  <c r="H185" i="2"/>
  <c r="H187" i="2"/>
  <c r="H189" i="2"/>
  <c r="H190" i="2"/>
  <c r="H191" i="2"/>
  <c r="H192" i="2"/>
  <c r="H193" i="2"/>
  <c r="H194" i="2"/>
  <c r="H183" i="2"/>
  <c r="H181" i="2"/>
  <c r="H264" i="2" s="1"/>
  <c r="H94" i="2"/>
  <c r="H95" i="2"/>
  <c r="H96" i="2"/>
  <c r="H97" i="2"/>
  <c r="H98" i="2"/>
  <c r="H99" i="2"/>
  <c r="H100" i="2"/>
  <c r="H93" i="2"/>
  <c r="H88" i="2"/>
  <c r="E89" i="2" s="1"/>
  <c r="H84" i="2"/>
  <c r="E85" i="2" s="1"/>
  <c r="H81" i="2"/>
  <c r="E82" i="2" s="1"/>
  <c r="H73" i="2"/>
  <c r="H74" i="2"/>
  <c r="H75" i="2"/>
  <c r="H76" i="2"/>
  <c r="H77" i="2"/>
  <c r="H78" i="2"/>
  <c r="H72" i="2"/>
  <c r="H64" i="2"/>
  <c r="H65" i="2"/>
  <c r="H66" i="2"/>
  <c r="H63" i="2"/>
  <c r="H59" i="2"/>
  <c r="H60" i="2"/>
  <c r="H58" i="2"/>
  <c r="H56" i="2"/>
  <c r="H54" i="2"/>
  <c r="H48" i="2"/>
  <c r="H49" i="2"/>
  <c r="H47" i="2"/>
  <c r="H35" i="2"/>
  <c r="H36" i="2"/>
  <c r="H37" i="2"/>
  <c r="H38" i="2"/>
  <c r="H39" i="2"/>
  <c r="H40" i="2"/>
  <c r="H41" i="2"/>
  <c r="H42" i="2"/>
  <c r="H43" i="2"/>
  <c r="H44" i="2"/>
  <c r="H34" i="2"/>
  <c r="H66" i="4" l="1"/>
  <c r="H39" i="4"/>
  <c r="H62" i="4" s="1"/>
  <c r="H35" i="4"/>
  <c r="H61" i="4" s="1"/>
  <c r="H49" i="4"/>
  <c r="H64" i="4" s="1"/>
  <c r="H44" i="4"/>
  <c r="H63" i="4" s="1"/>
  <c r="H263" i="2"/>
  <c r="E214" i="2"/>
  <c r="H51" i="2"/>
  <c r="H121" i="2" s="1"/>
  <c r="E79" i="2"/>
  <c r="E90" i="2" s="1"/>
  <c r="E224" i="2"/>
  <c r="E257" i="2"/>
  <c r="H262" i="2"/>
  <c r="H195" i="2"/>
  <c r="H265" i="2" s="1"/>
  <c r="H202" i="2"/>
  <c r="H266" i="2" s="1"/>
  <c r="H45" i="2"/>
  <c r="H120" i="2" s="1"/>
  <c r="H61" i="2"/>
  <c r="H122" i="2" s="1"/>
  <c r="H67" i="2"/>
  <c r="H123" i="2" s="1"/>
  <c r="H135" i="5"/>
  <c r="H136" i="5"/>
  <c r="H137" i="5"/>
  <c r="H138" i="5"/>
  <c r="H139" i="5"/>
  <c r="H140" i="5"/>
  <c r="H141" i="5"/>
  <c r="H142" i="5"/>
  <c r="H143" i="5"/>
  <c r="H134" i="5"/>
  <c r="H59" i="5"/>
  <c r="H60" i="5"/>
  <c r="H61" i="5"/>
  <c r="H62" i="5"/>
  <c r="H63" i="5"/>
  <c r="H64" i="5"/>
  <c r="H58" i="5"/>
  <c r="H46" i="5"/>
  <c r="H47" i="5"/>
  <c r="H48" i="5"/>
  <c r="H49" i="5"/>
  <c r="H50" i="5"/>
  <c r="H51" i="5"/>
  <c r="H52" i="5"/>
  <c r="H54" i="5"/>
  <c r="H55" i="5"/>
  <c r="H45" i="5"/>
  <c r="H42" i="5"/>
  <c r="H41" i="5"/>
  <c r="H35" i="5"/>
  <c r="H36" i="5"/>
  <c r="H37" i="5"/>
  <c r="H38" i="5"/>
  <c r="H34" i="5"/>
  <c r="H43" i="5" l="1"/>
  <c r="H69" i="5" s="1"/>
  <c r="H132" i="5"/>
  <c r="H149" i="5" s="1"/>
  <c r="H144" i="5"/>
  <c r="H150" i="5" s="1"/>
  <c r="H69" i="4"/>
  <c r="H70" i="4" s="1"/>
  <c r="H6" i="7" s="1"/>
  <c r="E230" i="2"/>
  <c r="H258" i="2" s="1"/>
  <c r="H267" i="2" s="1"/>
  <c r="H272" i="2" s="1"/>
  <c r="H56" i="5"/>
  <c r="H70" i="5" s="1"/>
  <c r="H39" i="5"/>
  <c r="H68" i="5" s="1"/>
  <c r="H65" i="5"/>
  <c r="H71" i="5" s="1"/>
  <c r="H148" i="5"/>
  <c r="H115" i="2"/>
  <c r="H114" i="2"/>
  <c r="H147" i="5"/>
  <c r="H151" i="5" l="1"/>
  <c r="H155" i="5" s="1"/>
  <c r="H72" i="5"/>
  <c r="H154" i="5" s="1"/>
  <c r="E116" i="2"/>
  <c r="H117" i="2" s="1"/>
  <c r="H124" i="2" s="1"/>
  <c r="H125" i="2" l="1"/>
  <c r="H271" i="2" s="1"/>
  <c r="H273" i="2" s="1"/>
  <c r="H5" i="7" s="1"/>
  <c r="H156" i="5"/>
  <c r="H4" i="7" s="1"/>
  <c r="H7" i="7" l="1"/>
  <c r="H8" i="7" s="1"/>
  <c r="H9" i="7" s="1"/>
</calcChain>
</file>

<file path=xl/sharedStrings.xml><?xml version="1.0" encoding="utf-8"?>
<sst xmlns="http://schemas.openxmlformats.org/spreadsheetml/2006/main" count="1009" uniqueCount="418">
  <si>
    <t>Ред.бр.</t>
  </si>
  <si>
    <t>Поз. бр.</t>
  </si>
  <si>
    <t>Опис на работите</t>
  </si>
  <si>
    <t>I. ПРИПРЕМНИ РАБОТИ</t>
  </si>
  <si>
    <t>I.1</t>
  </si>
  <si>
    <t>I.2</t>
  </si>
  <si>
    <t>II.1</t>
  </si>
  <si>
    <t>II.2</t>
  </si>
  <si>
    <t>II.3</t>
  </si>
  <si>
    <t>III.1</t>
  </si>
  <si>
    <t>III.2</t>
  </si>
  <si>
    <t>III.3</t>
  </si>
  <si>
    <t>ВКУПНО за I. ПРИПРЕМНИ РАБОТИ:</t>
  </si>
  <si>
    <t>Се Вкупно:</t>
  </si>
  <si>
    <t>III. ОДВОДНУВАЊЕ</t>
  </si>
  <si>
    <t>V. ВЕРТИКАЛНА И ХОРИЗОНТАЛНА СИГНАЛИЗАЦИЈА</t>
  </si>
  <si>
    <t>V.1</t>
  </si>
  <si>
    <t>V.2</t>
  </si>
  <si>
    <t>V.3</t>
  </si>
  <si>
    <t>V.4</t>
  </si>
  <si>
    <t>V.5</t>
  </si>
  <si>
    <t>V.6</t>
  </si>
  <si>
    <t>II. ДОЛЕН СТРОЈ</t>
  </si>
  <si>
    <t>I.3</t>
  </si>
  <si>
    <t>I.4</t>
  </si>
  <si>
    <t>I.5</t>
  </si>
  <si>
    <t>II.4</t>
  </si>
  <si>
    <t>II.5</t>
  </si>
  <si>
    <t>ВКУПНО за II. ДОЛЕН СТРОЈ:</t>
  </si>
  <si>
    <t>ВКУПНО за III. ОДВОДНУВАЊЕ :</t>
  </si>
  <si>
    <t>ВКУПНО за IV. ГОРЕН СТРОЈ:</t>
  </si>
  <si>
    <t>ВКУПНО за V. ВЕРТИКАЛНА И ХОРИЗОНТАЛНА СИГНАЛИЗАЦИЈА:</t>
  </si>
  <si>
    <t>СЕ ВКУПНО за Ул. Кузман Шапкарев:</t>
  </si>
  <si>
    <t>РЕКАПИТУЛАР - Општина Ѓорче Петров</t>
  </si>
  <si>
    <t>ВКУПНО ОПШТИНА ЃОРЧЕ ПЕТРОВ</t>
  </si>
  <si>
    <t>РЕКАПИТУЛАР - Ул. Гоце Делчев:</t>
  </si>
  <si>
    <t>СЕ ВКУПНО за Ул. Гоце Делчев:</t>
  </si>
  <si>
    <t>РЕКАПИТУЛАР - Ул. Гоце Стојчевски:</t>
  </si>
  <si>
    <t>СЕ ВКУПНО за Ул. Гоце Стојчевски:</t>
  </si>
  <si>
    <t>РЕКАПИТУЛАР - Општина Тетово</t>
  </si>
  <si>
    <t>ВКУПНО ОПШТИНА ТЕТОВО</t>
  </si>
  <si>
    <t>РЕКАПИТУЛАР - Пат до село Зубовце:</t>
  </si>
  <si>
    <t>СЕ ВКУПНО за пат до село Зубовце:</t>
  </si>
  <si>
    <t>РЕКАПИТУЛАР - Општина Врапчиште</t>
  </si>
  <si>
    <t>ВКУПНО ОПШТИНА ВРАПЧИШТЕ</t>
  </si>
  <si>
    <t>Обележување и осигурување на трасата</t>
  </si>
  <si>
    <t>км</t>
  </si>
  <si>
    <t>Нивелирање на постоечки шахти,водомери и хидранти</t>
  </si>
  <si>
    <t>Планирање и набивање на подтло,збиеност спрема технички услови</t>
  </si>
  <si>
    <t>парче</t>
  </si>
  <si>
    <t>Сечењена постоечки асфалт д=7 см</t>
  </si>
  <si>
    <t>Премачкување на споевите на стар со нов асфалт како и работните споеви со РБ200</t>
  </si>
  <si>
    <t>Набавка,транспорт и вградување на асфалт бетон тип АБ 11 с д=5 см</t>
  </si>
  <si>
    <t>Набавка,транспорт и вградување на битуминизиран носив слој БНС 22 d=7см</t>
  </si>
  <si>
    <t>Набавка,транспорт и вградување на бетон МБ20 д=10.0см за простор помеѓу рабници на коловоз и постоечки огради</t>
  </si>
  <si>
    <t>Набавка транспорт и вградување на звучно сигурносни бариери од алуминиумски панели(должина на панел 3.0м и висина 0.5м) со висина од 3.0м со нивно темелење.Панелите треба да ги задоволат следните европски стандарди UNI EN 1793 и UNI EN 1794</t>
  </si>
  <si>
    <t>Набавка,транспорт и вградување на бехатон плочи д=6 см за тротоари поставени на камен матрејал фракција 4/8мм д=3-5см</t>
  </si>
  <si>
    <t>Набавка,транспорт и вградување на монтажни бетонски рабници од МБ40</t>
  </si>
  <si>
    <t>a) димензии 18/24</t>
  </si>
  <si>
    <t>б) димензии 8/15</t>
  </si>
  <si>
    <t>Пат со двионасочен сообраќај</t>
  </si>
  <si>
    <t>Задолжително запирање</t>
  </si>
  <si>
    <t>Ограничување на брзината на 30 km/h</t>
  </si>
  <si>
    <t>Забрана за запирање и паркирање</t>
  </si>
  <si>
    <t>Крстосување на пат со првенство на минување</t>
  </si>
  <si>
    <t>V.7</t>
  </si>
  <si>
    <t>Столбче за поставување на сообраќаен знак</t>
  </si>
  <si>
    <t>V.8</t>
  </si>
  <si>
    <t>Хоризонтална сигнализација (тип боја бела)</t>
  </si>
  <si>
    <t>РЕКАПИТУЛАР - Ул. Aнтон Кецкаров:</t>
  </si>
  <si>
    <t>Рушење на постоечки асвалт од коловоз д=12см со утовар и транспорт до депонија до 5 км</t>
  </si>
  <si>
    <t>Рушење на постоечки бетон  со утовар и транспорт до локација посочена од страна на инвеститорот (или депонија) до 5 км</t>
  </si>
  <si>
    <t>Рушење на постоечки бехатон  со утовар и транспорт до локација посочена од страна на инвеститорот (или депонија) до 5 км</t>
  </si>
  <si>
    <t>Рушење на постоечки бетонски рабници со утовар и транспорт до локација посочена од страна на инвеститорот (или депонија) до 5 км</t>
  </si>
  <si>
    <t>I.6</t>
  </si>
  <si>
    <t xml:space="preserve">Чистење на постоечки сливници </t>
  </si>
  <si>
    <t>I.7</t>
  </si>
  <si>
    <t>Нивелирање на постоечки шахти,хидранти и сливници</t>
  </si>
  <si>
    <t>I.8</t>
  </si>
  <si>
    <t>Попречно сечење на постоечки асфалт               д=10 см</t>
  </si>
  <si>
    <t>Ископ на хумус со утовар и транспорт до депонија до 5км</t>
  </si>
  <si>
    <t>Машински ископ на земја во широк откоп  III i IV категорија  со утовар и транспорт до депонија до 5км</t>
  </si>
  <si>
    <t>Планирање и валирање на постелка</t>
  </si>
  <si>
    <t>Изработка на насип</t>
  </si>
  <si>
    <t>Изработка на косини</t>
  </si>
  <si>
    <t>Премачкување на споевите на стар со нов асфалт  со РБ200</t>
  </si>
  <si>
    <t>Набавка,транспорт и вградување на тампонски матрејал од дробен камен за коловоз д=35 см и тротоари со д=20 см.</t>
  </si>
  <si>
    <t>Набавка, транспорт и вградување на СМА со полимер  д=5см</t>
  </si>
  <si>
    <t>Прскање на слојот помеѓу БНС и СМА со нестабилна катјонска емулзија од 0,3-0,5 кг/м2</t>
  </si>
  <si>
    <t>Набавка, транспорт и вградување на битуминизиран носив слој БНС 32СA  д=8см</t>
  </si>
  <si>
    <t>Набавка, транспорт и вградување на бетонски рабници 18/24 МБ 40 на темел од МБ20 со фугирање</t>
  </si>
  <si>
    <t>Набавка, транспорт и вградување на бетонски рабници 8/15 МБ 40 на темел од МБ20 со фугирање</t>
  </si>
  <si>
    <t>Набавка, транспорт и вградување на бетонски павер елементи за тротоар поставен на ситен песок од 3-5см</t>
  </si>
  <si>
    <t>Забрана за сообраќај во едната насока</t>
  </si>
  <si>
    <t>Задолжителна насока</t>
  </si>
  <si>
    <t>Обележан пешачки премин</t>
  </si>
  <si>
    <t>Пат со еднонасочен сообраќај</t>
  </si>
  <si>
    <t>Престројување на моторни возила</t>
  </si>
  <si>
    <t>V.9</t>
  </si>
  <si>
    <t>V.10</t>
  </si>
  <si>
    <t>РЕКАПИТУЛАР - Ул. Kузман Шапкарев</t>
  </si>
  <si>
    <t>СЕ ВКУПНО за Ул. Aнтон Кецкаров:</t>
  </si>
  <si>
    <t xml:space="preserve">Обележување и осигурување на трасата </t>
  </si>
  <si>
    <t xml:space="preserve">Вадење на постоечки асфалт  д=7 цм </t>
  </si>
  <si>
    <t>м2</t>
  </si>
  <si>
    <t>Изместување на бандери</t>
  </si>
  <si>
    <t xml:space="preserve">Вадење постоечки бехатон </t>
  </si>
  <si>
    <t>Набавка , транспорт и монтажа на бетонски шахти за постоечка атмосферска канализација составена од 2хØ1000 +1 конус заедно со бетонирање на темелна подлога д=20 цм армирана со Л188  и поставување на капак тежок тип 400 КН-цена да се даде саедно со капак за сите позиции .</t>
  </si>
  <si>
    <t>Набавка , транспорт и изведба на уличен сливник заедно со решетка - сливник со носивост 400 КН .</t>
  </si>
  <si>
    <t xml:space="preserve">Набавка , транспорт и монтажа заедно со поврзување на  Ø 250 СН8 . </t>
  </si>
  <si>
    <t>I.9</t>
  </si>
  <si>
    <t xml:space="preserve">Набавка , транспорт и монтажа заедно со поврзување на Ø 125 испод тротоари како помошна инсталација од двете страни на тротоарот се водат по две линии . </t>
  </si>
  <si>
    <t>I.10</t>
  </si>
  <si>
    <t>Набавка , транспорт и монтажа на бетонски конусен дел заедно со капак лесен тип 160 КН , и подлога од бетон за резервна инсталација .</t>
  </si>
  <si>
    <t>НАПОМЕНА: во цена на градежниот шут од асфалт ,  бехатон и друго да се предвиди и транспорт до соодветна депонија за транспорт .</t>
  </si>
  <si>
    <t xml:space="preserve">Ископ на постоечки тампон 3-та кат. д=25 цм , ископ на канал за  инсталација 40/80
Л=2х 730*0.4*0.8=467.2 м3 </t>
  </si>
  <si>
    <t>м3</t>
  </si>
  <si>
    <t xml:space="preserve">Изработка на постелка . </t>
  </si>
  <si>
    <t>Изработка на насип од дробен материал .</t>
  </si>
  <si>
    <t xml:space="preserve">НАПОМЕНА: ископот да се даде со цена за транспорт </t>
  </si>
  <si>
    <t>IV. ГОРЕН СТРОЈ</t>
  </si>
  <si>
    <t>Изработка на тампонски слој од :</t>
  </si>
  <si>
    <t>БНС 22 а , д= 7 цм .</t>
  </si>
  <si>
    <t>Изработка на асф.бетон-слој за абење .</t>
  </si>
  <si>
    <t xml:space="preserve">АБ 11 s , д=5.0 цм </t>
  </si>
  <si>
    <t>Изработка на тротоари од бехатон д=6 цм .</t>
  </si>
  <si>
    <t>Знаци  ф 600   600 х 600  со монтажа</t>
  </si>
  <si>
    <t xml:space="preserve">Столбови со монтажа </t>
  </si>
  <si>
    <t>Пешачки премини и линии</t>
  </si>
  <si>
    <t>ПОДГОТВИТЕЛНИ РАБОТИ</t>
  </si>
  <si>
    <t>Изведување на ЕЕ приклучок, комплет со доводен кабел, електронско броило за директно мерење на активна електрична енергија и осигурувачи. Изведува ЕВН Македонија, комплет, во според Електроенергетската согласност и новите мрежни правила. Разводната табла да се изработи со два посебни дела, дел за електричниот развод и посебен дел за системот за автоматска регулација на осветлувањето.</t>
  </si>
  <si>
    <t>ЗЕМЈАНИ РАБОТИ</t>
  </si>
  <si>
    <t>Машински ископ на каналски ров, во терен од 3-4 категорија, со рачно докопување на ровот со просечна широчина 0.4м, и длабочина 0.80м со l=790м
730*0.4*0.8=233.6м3
ископ до ормар  L=60*0.4*0.8=16.2</t>
  </si>
  <si>
    <t xml:space="preserve">Рачно планирање на дното на ровот, д=10cm.  </t>
  </si>
  <si>
    <t xml:space="preserve">Машински и рачни ископ на стопи за канделабри со димензии 0.8mx0.8mx0.8m </t>
  </si>
  <si>
    <t>Изработка на постелка на дното на ровот со ситен набиен земјан материјал или песок, со дебелина од 10цм.</t>
  </si>
  <si>
    <t xml:space="preserve">Набавка и полагање на опозорителна лента 20цм над положениот кабел. </t>
  </si>
  <si>
    <t>Насипување на каналот со ископаната земја со прибрање на остри камања во слоеви од 30цм.</t>
  </si>
  <si>
    <t>Транспорт на ископаниот материал до депонија 5-7км со растресивост 20%.</t>
  </si>
  <si>
    <t>АРМИРАЧКИ РАБОТИ</t>
  </si>
  <si>
    <t>Набавка, транспорт и поставување на анкерна плоча со T=10mm , a/b=350/350mm, со четри анкерни завртки L=80cm комплет со ребрасто Ф70 двострано l=2m.</t>
  </si>
  <si>
    <t>БЕТОНСКИ РАБОТИ</t>
  </si>
  <si>
    <t>Набавка, трнаспорт и уградување на бетон МБ30 за стопите со димензии   0,8мх0.8м и длабочина 0.8м</t>
  </si>
  <si>
    <t>МОНТАЖНИ РАБОТИ</t>
  </si>
  <si>
    <t>Набавка, транспорт и монтажа на челичен топллопоцинкован четрисегментен столб со висина 8.0m со една лира . Долниот дел да е со височина h=2.0m и ф 159, вториот дел h=2.85m и ф=133, третиот дел h=2.85m, ф 101.6 и горниот дел  h=0.3m, ф 60, (Технички цртеж е даден во прилог). Во него да има вградено разводна табла со IP-54 степен на заштита, опремана со терминален блок за кабли до 35мм2 и излез за кабел NYY 3х1,5 mm2 преку EZ 10 А осигурач за секоја светилка посебно. Гаранција за челично топлопоцинкованите столбови 25 години. Столбовите да се со следниве европски регулативи: PN-EN40,PN-EN 1991-1-4:2008, PN-EN 485-3, ENA W6060 и CE Сертификат или слична.</t>
  </si>
  <si>
    <t>Набавка, транспорт и монтажа на еднострани метални поцинкувани држачи l=0.5m, Ф60мм агол 105 степени за поставување  на светлосна арматура.</t>
  </si>
  <si>
    <t xml:space="preserve"> ЕЛЕКТРИЧНИ  ИНСТАЛАЦИИ</t>
  </si>
  <si>
    <t xml:space="preserve"> Кабли</t>
  </si>
  <si>
    <t>Набавка и полагање на кабел во земјан ров со претходна поставување на ребрасто црево Ф70, кабел тип NYY 4x16mm2.</t>
  </si>
  <si>
    <t>Набавка и полагање на поставување на ребрасто црево Ф70 со слободни краеви по 1м над бетонската стопа.</t>
  </si>
  <si>
    <t>Набавка и полагање на кабел NYY-J 3x1.5mm2 за поврзување на светилката со табличката во столбот.
40*8=320</t>
  </si>
  <si>
    <t>Набавка и полагање на кабел NYY 3x2.5mm2 во тотра црево Ф21 (подготовка за модернизација на јавното осветлување).</t>
  </si>
  <si>
    <t>Набавка и полагање на поцинкована трака FeZn 25х4mm низ цела должина на ровот и поврзување на секој метален столб во трупот на столбот со М8 мутер и добро заварена трака на штраф.</t>
  </si>
  <si>
    <t>Изработка на заземјување на железен столб со  приклучок  на плочите (вкрстени) 60х60 и дел од поцинкованата лента</t>
  </si>
  <si>
    <t>Премачкување на лента за заземјување FeZn 25х4mm со врел битумен до 30цм до излез од земја и до спојот на столбот, како и на вкрсното парче во земја на спојот на лентата.</t>
  </si>
  <si>
    <t>кг</t>
  </si>
  <si>
    <t>Набавка и монтажа на ормар со димензии 600х500х200мм, изработен од двапати декапиран лим со дебелина од 2мм, офарбен со стандрдна печена боја RAL7035, со степен на заштита ИП65. Ормарот ќе биде дводелен, енергетски дел и разводен дел со управувачки елементи. Управувањето на уличното светло ќе биде преку фотореле и астрономски часовник преку ЦН склопки. Ова позиција се предвидува комплет со земјани и бетонски работи.</t>
  </si>
  <si>
    <t>Дистрибутивен дел</t>
  </si>
  <si>
    <t>*1 пар ножасти осигурачи NVOO-63A, 3p</t>
  </si>
  <si>
    <t>*1 пар осигурач-раставувач со фиока, комплет со патрони 63А, 3п</t>
  </si>
  <si>
    <t>*1 пар контактор CNM-40A</t>
  </si>
  <si>
    <t>*1 пар гребенаст прекинувач BS10-51</t>
  </si>
  <si>
    <t>*2 пар автоматски осиг. Б10А/1п</t>
  </si>
  <si>
    <t>*1 пар автоматски осиг. Б63А/3п</t>
  </si>
  <si>
    <t>*1 пар астрономски часовник</t>
  </si>
  <si>
    <t>*1 пар лед сијалица 8W за монтажа во разводна табла</t>
  </si>
  <si>
    <t>*1 пар тастер прекинувач за палење сијалица во РТ.</t>
  </si>
  <si>
    <t>Набавка, испорака и монтажа на LED светилка IP65, Class 1, 4000K 80W, 8000lm Samsung led modul CRI &gt;80, алуминиумско тело, монтажа на конзола од Ф42 до Ф60,  работна температурен опсег од   -30 до +50оС. Агол на регулација  0-15о или слична. Напојување изработено само од пасивни елементи кое овозможува долг живот од над 50 000h. Димензиja: 615mm x 166mm R32. ЕN 60598-1, EN 60598-2-3. Code: 8080
За улично осветлување</t>
  </si>
  <si>
    <t>Ситен материал потребен за изработка на електрична инсталација.</t>
  </si>
  <si>
    <t>Изработка на еднополна шема на изведбена ситуација (изведбени работи)</t>
  </si>
  <si>
    <t>Изработка на проект за времен режим на
сообраќај во тек на градба за патишта и
инфраструктура</t>
  </si>
  <si>
    <t>паушал</t>
  </si>
  <si>
    <t>Одржување на времен режим на сообраќај</t>
  </si>
  <si>
    <t>Сечење на постоечка асфалтна конструкција попречно и подолжно, за вградување на нов асфалт, сечење со пила до 15 см</t>
  </si>
  <si>
    <t>Рушење на постоечки асфалт д=10см со утовари транспорт до депонија по избор на
Инвеститорот</t>
  </si>
  <si>
    <t>Рушење на постоечки тротоари од бехатон плочки или асфалт со утовар и транспорт до депонија по избор на Инвеститорот</t>
  </si>
  <si>
    <t>Демонтажа на канделабри,телефонски столбови и електрични бандери,билборди,транспорт и нивно складирање во скалдиште по избор на Инвеститорот</t>
  </si>
  <si>
    <t>Рушење на постоечки шахти и сливници со
утовар и транспорт до депонија по избор
 на Инвеститорот</t>
  </si>
  <si>
    <t>Рушење на рабници 18/24 и 8/15 со утовар и транспорт до депонија по избор на
Инвеститорот</t>
  </si>
  <si>
    <t>Ископ на земјан материјал од III и IV категорија во широк откоп со утовар и  транспорт на ископаниот материјал до депонија по избор на Изведувачот</t>
  </si>
  <si>
    <t>Планирање и набивање на подтло,збиеностспрема 
технички услови</t>
  </si>
  <si>
    <t>Набавка транспорт и монтажа на ПВЦ цевки ф125 во две линии од  двете страни на тротоарот Л=4*800=3200м</t>
  </si>
  <si>
    <t>Набавка,транспорт и монтажа на Бетонски Шахти-конусен дел заедно со капак лесен тип 160КН и бетонска подлога-за резервна ПВЦ инсталација</t>
  </si>
  <si>
    <t>Напомена:цена на ископ да се даде заедно со транспорт до депонија-</t>
  </si>
  <si>
    <t xml:space="preserve">Изработка на дренажа </t>
  </si>
  <si>
    <t>Пластична полуперфорирана цевка ф 150 со собирна површина 3%</t>
  </si>
  <si>
    <t>Песок д=5 цм</t>
  </si>
  <si>
    <t>Мршав бетон 0,03м3/м'</t>
  </si>
  <si>
    <t>Филтерски материјал 0,28м3/м'</t>
  </si>
  <si>
    <t>Премачкување на споевите на стар со нов
асфалт како и работните споеви со РБ200</t>
  </si>
  <si>
    <t>Набавка, транспорт, вградување и машинско збивање до добивање модул на стисливост според технички услови на тампонски слој од дробен камен, под коловоз д = 30 цм</t>
  </si>
  <si>
    <t>Набавка, транспорт, вградување и машинско збивање до добивање модул на стисливост според технички услови на тампонски слој од дробен камен, под тротоари д = 20 цм</t>
  </si>
  <si>
    <t xml:space="preserve">Набавка, транспорт и машинско вградување на асфалт бетон АБ - 11с </t>
  </si>
  <si>
    <t>д= 5 цм</t>
  </si>
  <si>
    <t>Набавка, транспорт и машинско вградување на битуменизиран носив слој БНС 22 а</t>
  </si>
  <si>
    <t>д = 6 цм</t>
  </si>
  <si>
    <t>Прскање со битуменска емулзија за спој БНС со АБ</t>
  </si>
  <si>
    <t>Набавка, транспорт и вградување на бехатон плочки  d=6 см за изработка на пешачки патеки на подлога од ситен песок, со нанесување и разистирање на ситен песок над плочките и нивно пегање со рачен набивач</t>
  </si>
  <si>
    <t>Набавка, транспорт и вградување на ситен песок под бехатон плочки  со д = (3-5) см</t>
  </si>
  <si>
    <t>Набавка, транспорт и вградување на бетонски рабници со димензии 18/24/ MB40, на бетонска подлога MБ20 и залевање на фугите со заливна маса</t>
  </si>
  <si>
    <t>Набавка, транспорт и вградување на бетонски парковски рабници со димензии 7/21 MB 40,  на бетонска подлога МБ20 и залевање на фугите со заливна маса од цементен малтер</t>
  </si>
  <si>
    <t xml:space="preserve"> Знаци  3 х 900</t>
  </si>
  <si>
    <t xml:space="preserve"> Знаци  ф 600   600 х 600</t>
  </si>
  <si>
    <t>Знаци  600 х 1200</t>
  </si>
  <si>
    <t xml:space="preserve">Столбови </t>
  </si>
  <si>
    <t xml:space="preserve"> Пешачки премини и линии</t>
  </si>
  <si>
    <t>Машински ископ на каналски ров, во терен од 3-4 категорија, со рачно докопување на ровот со просечна широчина 0.4м, и длабочина 0.80м со l=182м
182*0.4*0.8=58.24м3
ископ до ормар  L=30*0.4*0.8=9.6м3</t>
  </si>
  <si>
    <t xml:space="preserve">Рачно планирање на дното на ровот, д=10cm.     </t>
  </si>
  <si>
    <t>Демонтирање и повторно поставување на бекатон плочки   0,8мх209м.</t>
  </si>
  <si>
    <t>Набавка, транспорт и монтажа на бекатон плочки.</t>
  </si>
  <si>
    <t>Сечење на асфалт со ширина l=0.5m и дебелина d=10cm.</t>
  </si>
  <si>
    <t>Набавка, транспорт и монтажа на двострани метални поцинкувани држачи l=0.5m, Ф60мм агол 105 степени за поставување  на светлосна арматура.</t>
  </si>
  <si>
    <t>ЕЛЕКТРИЧНИ ИНСТАЛАЦИИ</t>
  </si>
  <si>
    <t>КАБЛИ</t>
  </si>
  <si>
    <t>дистрибутивен  дел</t>
  </si>
  <si>
    <t>*1 пар автоматски осиг. Б25А/3п</t>
  </si>
  <si>
    <t>команден дел</t>
  </si>
  <si>
    <t>Набавка, испорака и монтажа на LED светилка IP65, Class 1, 4000K 80W, 8000lm  led modul       CRI &gt;80, алуминиумско тело, монтажа на конзола од Ф42 до Ф60,  работна температурен опсег од   -30 до +50оС. Агол на регулација  0-15о или слична. Напојување изработено само од пасивни елементи кое овозможува долг живот од над 50 000h. Димензиja: 615mm x 166mm R32. ЕN 60598-1, EN 60598-2-3. Code: 8080
За улично осветлување</t>
  </si>
  <si>
    <t>Обележување и осигурување на трасата спрема приложени графички и нумерички податоци и одржување на колците во текот на изведување на работите</t>
  </si>
  <si>
    <t>Изработка, валирање на подтло</t>
  </si>
  <si>
    <t>земјани</t>
  </si>
  <si>
    <t xml:space="preserve">Изработка и вградување на тампонски слој до дробен камен(од каменолом) д=30см </t>
  </si>
  <si>
    <t>Изработка и вградување на битуменизиран носив слој БНХС  D=7cm</t>
  </si>
  <si>
    <t>Изработка на банкини со механичка стабилизација, (просечен слој 7см)</t>
  </si>
  <si>
    <t xml:space="preserve"> Реконструкција на локална улица ˮАнтон Кецкаров ˮ - Општина Ѓорче Петров, Скопје</t>
  </si>
  <si>
    <t>I ВКУПНО</t>
  </si>
  <si>
    <t>II ВКУПНО</t>
  </si>
  <si>
    <t>IV.ГОРЕН СТРОЈ</t>
  </si>
  <si>
    <t>IV.1</t>
  </si>
  <si>
    <r>
      <t>IV.2</t>
    </r>
    <r>
      <rPr>
        <sz val="11"/>
        <color indexed="8"/>
        <rFont val="Calibri"/>
        <family val="2"/>
      </rPr>
      <t/>
    </r>
  </si>
  <si>
    <r>
      <t>IV.3</t>
    </r>
    <r>
      <rPr>
        <sz val="11"/>
        <color indexed="8"/>
        <rFont val="Calibri"/>
        <family val="2"/>
      </rPr>
      <t/>
    </r>
  </si>
  <si>
    <r>
      <t>IV.4</t>
    </r>
    <r>
      <rPr>
        <sz val="11"/>
        <color indexed="8"/>
        <rFont val="Calibri"/>
        <family val="2"/>
      </rPr>
      <t/>
    </r>
  </si>
  <si>
    <t>IV ВКУПНО</t>
  </si>
  <si>
    <t>V ВКУПНО</t>
  </si>
  <si>
    <t>VI. ЕЛЕКТРО ИНСТАЛАЦИИ</t>
  </si>
  <si>
    <t>VI.1</t>
  </si>
  <si>
    <r>
      <t>VI.2</t>
    </r>
    <r>
      <rPr>
        <sz val="11"/>
        <color indexed="8"/>
        <rFont val="Calibri"/>
        <family val="2"/>
      </rPr>
      <t/>
    </r>
  </si>
  <si>
    <r>
      <t>VI.3</t>
    </r>
    <r>
      <rPr>
        <sz val="11"/>
        <color indexed="8"/>
        <rFont val="Calibri"/>
        <family val="2"/>
      </rPr>
      <t/>
    </r>
  </si>
  <si>
    <r>
      <t>VI.4</t>
    </r>
    <r>
      <rPr>
        <sz val="11"/>
        <color indexed="8"/>
        <rFont val="Calibri"/>
        <family val="2"/>
      </rPr>
      <t/>
    </r>
  </si>
  <si>
    <r>
      <t>VI.5</t>
    </r>
    <r>
      <rPr>
        <sz val="11"/>
        <color indexed="8"/>
        <rFont val="Calibri"/>
        <family val="2"/>
      </rPr>
      <t/>
    </r>
  </si>
  <si>
    <r>
      <t>VI.6</t>
    </r>
    <r>
      <rPr>
        <sz val="11"/>
        <color indexed="8"/>
        <rFont val="Calibri"/>
        <family val="2"/>
      </rPr>
      <t/>
    </r>
  </si>
  <si>
    <t>VI ВКУПНО</t>
  </si>
  <si>
    <t>ВКУПНО за VI. ЕЛЕКТРО ИНСТАЛАЦИИ:</t>
  </si>
  <si>
    <t xml:space="preserve"> Реконструкција на локална улица ˮКузман Шапкаревˮ - Општина Ѓорче Петров, Скопје</t>
  </si>
  <si>
    <t>Коли
чина</t>
  </si>
  <si>
    <t>Вк. Цена
(ден. без ДДВ)</t>
  </si>
  <si>
    <t xml:space="preserve">  ПРЕДМЕР ПРЕСМЕТКА</t>
  </si>
  <si>
    <t>СЕ ВКУПНО за Ул. Антон Кецкаров (ден. без ДДВ):</t>
  </si>
  <si>
    <t>Набавка,транспорт и уградување на тампонски слој од дробен камен матрејал за коловоз д=30 см до потребна збиеност 100Mp</t>
  </si>
  <si>
    <t>СЕ ВКУПНО ОПШТИНА ЃОРЧЕ ПЕТРОВ  (ден. без ДДВ):</t>
  </si>
  <si>
    <t xml:space="preserve"> Реконструкција на локална улица ˮГоце Делчевˮ - Општина Тетово</t>
  </si>
  <si>
    <t xml:space="preserve"> дробен камен д=25 цм </t>
  </si>
  <si>
    <t>Изработка на битуменизиран носив слој  :</t>
  </si>
  <si>
    <t>VI.7</t>
  </si>
  <si>
    <t>VI.8</t>
  </si>
  <si>
    <t>VI.9</t>
  </si>
  <si>
    <t>VI.10</t>
  </si>
  <si>
    <t>VI.11</t>
  </si>
  <si>
    <t>VI.12</t>
  </si>
  <si>
    <t xml:space="preserve"> ВКУПНО градежно занаетчиски работи</t>
  </si>
  <si>
    <t>VI.13</t>
  </si>
  <si>
    <t>VI.14</t>
  </si>
  <si>
    <t>VI.15</t>
  </si>
  <si>
    <t>VI.16</t>
  </si>
  <si>
    <t>VI.17</t>
  </si>
  <si>
    <t>VI.18</t>
  </si>
  <si>
    <t>VI.19</t>
  </si>
  <si>
    <t>VI.20</t>
  </si>
  <si>
    <t>VI.21</t>
  </si>
  <si>
    <t>VI.22</t>
  </si>
  <si>
    <t>VI.23</t>
  </si>
  <si>
    <t xml:space="preserve"> ВКУПНО  електрични  инталации</t>
  </si>
  <si>
    <t>VI  ВКУПНО</t>
  </si>
  <si>
    <t xml:space="preserve"> Реконструкција на локална улица ˮГоце Стојчевски ˮ - Општина Тетово</t>
  </si>
  <si>
    <t>IV.5</t>
  </si>
  <si>
    <t>IV.6</t>
  </si>
  <si>
    <t>IV.7</t>
  </si>
  <si>
    <t>IV.8</t>
  </si>
  <si>
    <t>IV.9</t>
  </si>
  <si>
    <t>IV.10</t>
  </si>
  <si>
    <t xml:space="preserve"> ВКУПНО градежно занаетчики работи  </t>
  </si>
  <si>
    <t>VI.24</t>
  </si>
  <si>
    <t>VI.25</t>
  </si>
  <si>
    <t>VI.26</t>
  </si>
  <si>
    <t>VI.27</t>
  </si>
  <si>
    <t>VI.28</t>
  </si>
  <si>
    <t>VI.29</t>
  </si>
  <si>
    <t>Нивелирање на постоечки шахти - подигање, спуштање и бетонирање според детал .</t>
  </si>
  <si>
    <t>Име на Понудувачот:</t>
  </si>
  <si>
    <t>Име на овластениот потписник:</t>
  </si>
  <si>
    <t>Потпис и печат</t>
  </si>
  <si>
    <t>СЕ ВКУПНО за Ул. Гоце Делчев (ден. без ДДВ):</t>
  </si>
  <si>
    <t>СЕ ВКУПНО за Ул. Гоце Стојчевски (ден. без ДДВ):</t>
  </si>
  <si>
    <t>СЕ ВКУПНО ОПШТИНА ТЕТОВО (ден. без ДДВ):</t>
  </si>
  <si>
    <t>III ВКУПНО</t>
  </si>
  <si>
    <t xml:space="preserve">Поврзување на кабел во вази за наизменично палење на арматури </t>
  </si>
  <si>
    <t>Набавка и полагање на кабел NYY-J 3x1.5mm2 за поврзување на светилката со табличката во столбот.
12*8=96</t>
  </si>
  <si>
    <t>Набавка и полагање на поставување на ребрасто црево Ф50 со слободни краеви по 1м над бетонската стопа.</t>
  </si>
  <si>
    <t>*1 пар ножасти осигурачи NVOO-40A, 3p</t>
  </si>
  <si>
    <t>*1 пар контактор CNM-25A</t>
  </si>
  <si>
    <t>*1 пар гребенаст прекинувач BS25-10</t>
  </si>
  <si>
    <t xml:space="preserve"> Реконструкција на локален пат до село Зубовце  - Општина Врапчиште</t>
  </si>
  <si>
    <t>Ископ на земјан материјал од III категорија  со утовар и  транспорт на ископаниот материјал до депонија одредена и обезбедена од Инвеститорот</t>
  </si>
  <si>
    <t>Набавка, транспорт и вградување  на  полипропиленски коругирани цевки na подлога од песок со следните карактеристики PP-HM ID 300 mm, SN16, вградување под премини кон обработливо земјиште</t>
  </si>
  <si>
    <t xml:space="preserve">Набавка, транспорт и вградување  на цевасти пропусти (полипропиленски коругирани цевки на подлога од песок со следните карактеристики PP-HM ID 400 mm, SN16, комплет со влезно излезни глави) </t>
  </si>
  <si>
    <t>СЕ ВКУПНО за пат до село Зубовце (ден. без ДДВ):</t>
  </si>
  <si>
    <t>СЕ ВКУПНО ОПШТИНА ВРАПЧИШТЕ  (ден. без ДДВ):</t>
  </si>
  <si>
    <t xml:space="preserve">ДЕЛ 2 - РЕКАПИТУЛАР </t>
  </si>
  <si>
    <t>ВКУПНО ДЕЛ 2 (ден. без ДДВ):</t>
  </si>
  <si>
    <t>СЕ ВКУПНО ДЕЛ 2 (ден. без ДДВ):</t>
  </si>
  <si>
    <t>НЕПРЕДВИДЕНИ РАБОТИ: 10% (десет проценти) од вкупната цена за ДЕЛ 2</t>
  </si>
  <si>
    <t>СЕ ВКУПНО за Ул. Кузман Шапкарев (ден. без ДДВ):</t>
  </si>
  <si>
    <t xml:space="preserve"> ВКУПНО земјани работи</t>
  </si>
  <si>
    <t xml:space="preserve"> ВКУПНО армирачки работи</t>
  </si>
  <si>
    <t xml:space="preserve"> ВКУПНО бетонски работи</t>
  </si>
  <si>
    <t xml:space="preserve"> ВКУПНО монтажни работи</t>
  </si>
  <si>
    <t>Напомена: овие позиции ќе се изведат од страна на Општина Тетово</t>
  </si>
  <si>
    <t xml:space="preserve"> ВКУПНО монтажни работи   </t>
  </si>
  <si>
    <t>202 Задолжително запирање</t>
  </si>
  <si>
    <t>235(30)Ограничување на брзината    30 км/час</t>
  </si>
  <si>
    <t>306Пат со првенство на минување</t>
  </si>
  <si>
    <t>Столбче за поставување на сообраќаен знак(бела боја)</t>
  </si>
  <si>
    <t>Полна СТОП линија со дебелина од 0,5m</t>
  </si>
  <si>
    <t>Полна линија со дебелина од 0,12m</t>
  </si>
  <si>
    <t>STOP                                        (1 ознака)</t>
  </si>
  <si>
    <t>Напомена:
Овие позиции ќе се изведат од страна на Општина Тетово</t>
  </si>
  <si>
    <t>Команден дел</t>
  </si>
  <si>
    <t>м1</t>
  </si>
  <si>
    <t>А. ОПШТИ НАПОМЕНИ:</t>
  </si>
  <si>
    <t>А.1</t>
  </si>
  <si>
    <t>А.2</t>
  </si>
  <si>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2"/>
        <color rgb="FFFF0000"/>
        <rFont val="StobiSerif Regular"/>
        <family val="3"/>
      </rPr>
      <t xml:space="preserve"> </t>
    </r>
  </si>
  <si>
    <t>А.3</t>
  </si>
  <si>
    <t>А.4</t>
  </si>
  <si>
    <t>А.5</t>
  </si>
  <si>
    <t>А.6</t>
  </si>
  <si>
    <t>А.7</t>
  </si>
  <si>
    <t>А.8</t>
  </si>
  <si>
    <t>А.9</t>
  </si>
  <si>
    <t>А.10</t>
  </si>
  <si>
    <t>А.11</t>
  </si>
  <si>
    <t>А.12</t>
  </si>
  <si>
    <r>
      <t xml:space="preserve">БАРАЊЕ ЗА ПОНУДИ - Тендер 1 - Дел 2- </t>
    </r>
    <r>
      <rPr>
        <b/>
        <u/>
        <sz val="12"/>
        <color indexed="8"/>
        <rFont val="StobiSerif Regular"/>
        <family val="3"/>
      </rPr>
      <t>АНЕКС БР. 2</t>
    </r>
    <r>
      <rPr>
        <b/>
        <sz val="12"/>
        <color indexed="8"/>
        <rFont val="StobiSerif Regular"/>
        <family val="3"/>
      </rPr>
      <t xml:space="preserve">
Реф. Бр.: LRCP-9034-MK-RFB-A.2.1.1 - Тендер 1 - Дел 2
</t>
    </r>
    <r>
      <rPr>
        <b/>
        <sz val="12"/>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</si>
  <si>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Рушење на постоечки коловоз д=7см со утовар и транспорт до депонија по избор на Изведувачот</t>
  </si>
  <si>
    <t>Рушење на бетонски површини со утовар и транспорт до депонија по избор на Изведувачот</t>
  </si>
  <si>
    <t>Демонтажа на канделабри и бандери со транспорт и нивно складирање во скалдиште по избор на Изведувачот</t>
  </si>
  <si>
    <t>Машински ископ на матрејал од III i IV категорија од траса со утовар и транспорт до депонија по избор на Изведувачот</t>
  </si>
  <si>
    <r>
      <t xml:space="preserve">БАРАЊЕ ЗА ПОНУДИ - Тендер 1 - Дел 2 - </t>
    </r>
    <r>
      <rPr>
        <b/>
        <u/>
        <sz val="12"/>
        <color indexed="8"/>
        <rFont val="StobiSerif Regular"/>
        <family val="3"/>
      </rPr>
      <t>АНЕКС БР. 2</t>
    </r>
    <r>
      <rPr>
        <b/>
        <sz val="12"/>
        <color indexed="8"/>
        <rFont val="StobiSerif Regular"/>
        <family val="3"/>
      </rPr>
      <t xml:space="preserve">
Реф. Бр.: LRCP-9034-MK-RFB-A.2.1.1 - Тендер 1 - Дел 2
</t>
    </r>
    <r>
      <rPr>
        <b/>
        <sz val="12"/>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</si>
  <si>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Набавка и вградување рабници 20/24 цм - или слично</t>
  </si>
  <si>
    <t>Знаци  3 х 900</t>
  </si>
  <si>
    <t xml:space="preserve">Расчистување на трасата од шут, камења, грмушки, дрвја со утовар и транспорт до времена депонија одредена и обезбедена од Изведувачот </t>
  </si>
  <si>
    <r>
      <t xml:space="preserve">БАРАЊЕ ЗА ПОНУДИ - Тендер 1 - Дел 2 - </t>
    </r>
    <r>
      <rPr>
        <b/>
        <u/>
        <sz val="12"/>
        <rFont val="StobiSerif Regular"/>
        <family val="3"/>
      </rPr>
      <t>АНЕКС БР. 2</t>
    </r>
    <r>
      <rPr>
        <b/>
        <sz val="12"/>
        <rFont val="StobiSerif Regular"/>
        <family val="3"/>
      </rPr>
      <t xml:space="preserve">
Реф. Бр.: LRCP-9034-MK-RFB-A.2.1.1 - Тендер 1 -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</si>
  <si>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</si>
  <si>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</si>
  <si>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</si>
  <si>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2"/>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</si>
  <si>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2"/>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</si>
  <si>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</si>
  <si>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family val="3"/>
      </rPr>
      <t xml:space="preserve">
</t>
    </r>
    <r>
      <rPr>
        <b/>
        <sz val="12"/>
        <color theme="1"/>
        <rFont val="StobiSerif Regular"/>
        <family val="3"/>
      </rPr>
      <t xml:space="preserve">НАПОМЕНА: </t>
    </r>
    <r>
      <rPr>
        <b/>
        <sz val="12"/>
        <rFont val="StobiSerif Regular"/>
        <family val="3"/>
      </rPr>
      <t xml:space="preserve">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</si>
  <si>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2"/>
        <rFont val="StobiSerif Regular"/>
        <family val="3"/>
      </rPr>
      <t>констатира и потврди секоја дислокација.</t>
    </r>
  </si>
  <si>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</si>
  <si>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</si>
  <si>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</si>
  <si>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</si>
  <si>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</si>
  <si>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r>
      <t xml:space="preserve">Изведувачот има обврска да ги подобри или да изработи објекти </t>
    </r>
    <r>
      <rPr>
        <sz val="12"/>
        <rFont val="StobiSerif Regular"/>
        <family val="3"/>
      </rPr>
      <t xml:space="preserve">(легнати рабници, </t>
    </r>
    <r>
      <rPr>
        <sz val="12"/>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</si>
  <si>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</si>
  <si>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</si>
  <si>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Ед. мера</t>
  </si>
  <si>
    <t>Ед. цена (ден. без ДДВ)</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</si>
  <si>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</si>
  <si>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</si>
  <si>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</si>
  <si>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</si>
  <si>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</si>
  <si>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</si>
  <si>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</si>
  <si>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00. ВКУПНО</t>
  </si>
  <si>
    <t>/</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</si>
  <si>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family val="3"/>
      </rPr>
      <t xml:space="preserve">
</t>
    </r>
    <r>
      <rPr>
        <b/>
        <sz val="12"/>
        <color theme="1"/>
        <rFont val="StobiSerif Regular"/>
        <family val="3"/>
      </rPr>
      <t/>
    </r>
  </si>
  <si>
    <t>ВКУПНО за 00. ОПШТИ РАБОТИ:</t>
  </si>
  <si>
    <t>Изработка на Сообраќаен проект за времен режим на сообраќај</t>
  </si>
  <si>
    <t>Набавка и полагање на кабел во земјан ров со претходна поставување на ребрасто црево Ф50, кабел тип NYY 4x16mm2.</t>
  </si>
  <si>
    <t>Одржување на сообраќајна сигнализација за време на изведбата на градежни работи.</t>
  </si>
  <si>
    <t>Одржување на сообраќајна сигнализација за време на изведба на градежните работи.</t>
  </si>
  <si>
    <t>III. ГОРЕН СТРОЈ</t>
  </si>
  <si>
    <r>
      <t>III.2</t>
    </r>
    <r>
      <rPr>
        <sz val="11"/>
        <color indexed="8"/>
        <rFont val="Calibri"/>
        <family val="2"/>
      </rPr>
      <t/>
    </r>
  </si>
  <si>
    <r>
      <t>III.3</t>
    </r>
    <r>
      <rPr>
        <sz val="11"/>
        <color indexed="8"/>
        <rFont val="Calibri"/>
        <family val="2"/>
      </rPr>
      <t/>
    </r>
  </si>
  <si>
    <r>
      <t>III.4</t>
    </r>
    <r>
      <rPr>
        <sz val="11"/>
        <color indexed="8"/>
        <rFont val="Calibri"/>
        <family val="2"/>
      </rPr>
      <t/>
    </r>
  </si>
  <si>
    <r>
      <t>III.5</t>
    </r>
    <r>
      <rPr>
        <sz val="11"/>
        <color indexed="8"/>
        <rFont val="Calibri"/>
        <family val="2"/>
      </rPr>
      <t/>
    </r>
  </si>
  <si>
    <t>IV. ВЕРТИКАЛНА И ХОРИЗОНТАЛНА СИГНАЛИЗАЦИЈА</t>
  </si>
  <si>
    <t>IV.2</t>
  </si>
  <si>
    <t>IV.3</t>
  </si>
  <si>
    <t>IV.4</t>
  </si>
  <si>
    <t>V. ЕЛЕКТРО ИНСТАЛАЦИИ</t>
  </si>
  <si>
    <t>V.11</t>
  </si>
  <si>
    <t>V.12</t>
  </si>
  <si>
    <t>V.13</t>
  </si>
  <si>
    <t>V.14</t>
  </si>
  <si>
    <t>V.15</t>
  </si>
  <si>
    <t>V.16</t>
  </si>
  <si>
    <t>V.17</t>
  </si>
  <si>
    <t>V.18</t>
  </si>
  <si>
    <t>V.19</t>
  </si>
  <si>
    <t>V.20</t>
  </si>
  <si>
    <t>V.21</t>
  </si>
  <si>
    <t>V.22</t>
  </si>
  <si>
    <t>V.23</t>
  </si>
  <si>
    <t>ВКУПНО за III. ГОРЕН СТРОЈ:</t>
  </si>
  <si>
    <t>ВКУПНО за IV. ВЕРТИКАЛНА И ХОРИЗОНТАЛНА СИГНАЛИЗАЦИЈА:</t>
  </si>
  <si>
    <t>ВКУПНО за V. ЕЛЕКТРО ИНСТАЛАЦИИ:</t>
  </si>
  <si>
    <t>III.4</t>
  </si>
  <si>
    <t>III.5</t>
  </si>
  <si>
    <t>III.6</t>
  </si>
  <si>
    <t>III.7</t>
  </si>
  <si>
    <t>III.8</t>
  </si>
  <si>
    <t>III.9</t>
  </si>
  <si>
    <t>IV. ВЕРТИКАЛНА И ХОРИЗОНТАЛНА СИГНАЛИЗАЦИЈА (набавка транспорт и монтажа)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</si>
</sst>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0\ _д_е_н_."/>
    <numFmt numFmtId="165" formatCode="#,##0.0"/>
  </numFmts>
  <fonts count="34" x14ac:knownFonts="1">
    <font>
      <sz val="11"/>
      <color theme="1"/>
      <name val="Calibri"/>
      <family val="2"/>
      <scheme val="minor"/>
    </font>
    <font>
      <sz val="11"/>
      <color indexed="8"/>
      <name val="Calibri"/>
      <family val="2"/>
    </font>
    <font>
      <sz val="12"/>
      <color indexed="8"/>
      <name val="Calibri"/>
      <family val="2"/>
    </font>
    <font>
      <sz val="10"/>
      <name val="Arial"/>
      <family val="2"/>
    </font>
    <font>
      <sz val="10"/>
      <name val="Arial"/>
      <family val="2"/>
      <charset val="204"/>
    </font>
    <font>
      <b/>
      <sz val="12"/>
      <color indexed="8"/>
      <name val="Times New Roman"/>
      <family val="1"/>
    </font>
    <font>
      <b/>
      <sz val="12"/>
      <color indexed="8"/>
      <name val="Calibri"/>
      <family val="2"/>
    </font>
    <font>
      <sz val="12"/>
      <color indexed="8"/>
      <name val="MAC C Times"/>
      <family val="1"/>
    </font>
    <font>
      <sz val="12"/>
      <color indexed="8"/>
      <name val="Times New Roman"/>
      <family val="1"/>
      <charset val="204"/>
    </font>
    <font>
      <b/>
      <sz val="12"/>
      <color indexed="8"/>
      <name val="Calibri"/>
      <family val="2"/>
      <scheme val="minor"/>
    </font>
    <font>
      <sz val="12"/>
      <color indexed="8"/>
      <name val="Calibri"/>
      <family val="2"/>
      <scheme val="minor"/>
    </font>
    <font>
      <sz val="11"/>
      <name val="Calibri"/>
      <family val="2"/>
      <scheme val="minor"/>
    </font>
    <font>
      <b/>
      <sz val="14"/>
      <color indexed="8"/>
      <name val="StobiSerif Regular"/>
      <family val="3"/>
    </font>
    <font>
      <b/>
      <sz val="12"/>
      <color indexed="8"/>
      <name val="StobiSerif Regular"/>
      <family val="3"/>
    </font>
    <font>
      <b/>
      <sz val="16"/>
      <color indexed="8"/>
      <name val="StobiSerif Regular"/>
      <family val="3"/>
    </font>
    <font>
      <sz val="12"/>
      <color indexed="8"/>
      <name val="StobiSerif Regular"/>
      <family val="3"/>
    </font>
    <font>
      <sz val="12"/>
      <name val="StobiSerif Regular"/>
      <family val="3"/>
    </font>
    <font>
      <sz val="11"/>
      <name val="StobiSerif Regular"/>
      <family val="3"/>
    </font>
    <font>
      <b/>
      <sz val="12"/>
      <name val="StobiSerif Regular"/>
      <family val="3"/>
    </font>
    <font>
      <sz val="12"/>
      <color theme="1"/>
      <name val="StobiSerif Regular"/>
      <family val="3"/>
    </font>
    <font>
      <b/>
      <u/>
      <sz val="12"/>
      <color indexed="8"/>
      <name val="StobiSerif Regular"/>
      <family val="3"/>
    </font>
    <font>
      <b/>
      <sz val="12"/>
      <color rgb="FFFF0000"/>
      <name val="StobiSerif Regular"/>
      <family val="3"/>
    </font>
    <font>
      <sz val="12"/>
      <color rgb="FFFF0000"/>
      <name val="StobiSerif Regular"/>
      <family val="3"/>
    </font>
    <font>
      <sz val="12"/>
      <name val="StobiSans Regular"/>
      <family val="3"/>
    </font>
    <font>
      <sz val="12"/>
      <color indexed="8"/>
      <name val="StobiSans Regular"/>
      <family val="3"/>
    </font>
    <font>
      <b/>
      <sz val="12"/>
      <color indexed="8"/>
      <name val="StobiSans Regular"/>
      <family val="3"/>
    </font>
    <font>
      <b/>
      <sz val="12"/>
      <name val="StobiSans Regular"/>
      <family val="3"/>
    </font>
    <font>
      <sz val="14"/>
      <color theme="1"/>
      <name val="Calibri"/>
      <family val="2"/>
      <scheme val="minor"/>
    </font>
    <font>
      <b/>
      <sz val="12"/>
      <color theme="1"/>
      <name val="StobiSerif Regular"/>
      <family val="3"/>
    </font>
    <font>
      <b/>
      <sz val="10"/>
      <name val="StobiSerif Regular"/>
      <family val="3"/>
    </font>
    <font>
      <sz val="12"/>
      <name val="Calibri"/>
      <family val="2"/>
    </font>
    <font>
      <sz val="12"/>
      <name val="Calibri"/>
      <family val="2"/>
      <scheme val="minor"/>
    </font>
    <font>
      <sz val="11"/>
      <color theme="1"/>
      <name val="StobiSerif Regular"/>
      <family val="3"/>
    </font>
    <font>
      <b/>
      <u/>
      <sz val="12"/>
      <name val="StobiSerif Regular"/>
      <family val="3"/>
    </font>
  </fonts>
  <fills count="2">
    <fill>
      <patternFill patternType="none"/>
    </fill>
    <fill>
      <patternFill patternType="gray125"/>
    </fill>
  </fills>
  <borders count="59">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s>
  <cellStyleXfs count="6">
    <xf numFmtId="0" fontId="0" fillId="0" borderId="0"/>
    <xf numFmtId="0" fontId="4" fillId="0" borderId="0"/>
    <xf numFmtId="0" fontId="3" fillId="0" borderId="0" applyNumberFormat="0" applyFont="0" applyFill="0" applyBorder="0" applyAlignment="0" applyProtection="0">
      <alignment vertical="top"/>
    </xf>
    <xf numFmtId="0" fontId="3" fillId="0" borderId="0"/>
    <xf numFmtId="0" fontId="3"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cellStyleXfs>
  <cellXfs count="439">
    <xf numFmtId="0" fontId="0" fillId="0" borderId="0" xfId="0"/>
    <xf numFmtId="0" fontId="2" fillId="0" borderId="0" xfId="0" applyFont="1" applyFill="1"/>
    <xf numFmtId="164" fontId="5" fillId="0" borderId="0" xfId="0" applyNumberFormat="1" applyFont="1" applyFill="1" applyAlignment="1">
      <alignment horizontal="center"/>
    </xf>
    <xf numFmtId="0" fontId="10" fillId="0" borderId="0" xfId="0" applyFont="1" applyFill="1" applyAlignment="1">
      <alignment horizontal="center" vertical="top"/>
    </xf>
    <xf numFmtId="0" fontId="10" fillId="0" borderId="0" xfId="0" applyFont="1" applyFill="1" applyAlignment="1">
      <alignment horizontal="left" vertical="top"/>
    </xf>
    <xf numFmtId="0" fontId="6" fillId="0" borderId="0" xfId="0" applyFont="1" applyFill="1"/>
    <xf numFmtId="0" fontId="7" fillId="0" borderId="0" xfId="0" applyFont="1" applyFill="1" applyAlignment="1">
      <alignment horizontal="center" vertical="top"/>
    </xf>
    <xf numFmtId="0" fontId="2" fillId="0" borderId="0" xfId="0" applyFont="1" applyFill="1" applyAlignment="1">
      <alignment horizontal="left" vertical="top"/>
    </xf>
    <xf numFmtId="0" fontId="2" fillId="0" borderId="0" xfId="0" applyFont="1" applyFill="1" applyAlignment="1">
      <alignment horizontal="center"/>
    </xf>
    <xf numFmtId="0" fontId="2" fillId="0" borderId="0" xfId="0" applyFont="1" applyFill="1" applyBorder="1"/>
    <xf numFmtId="0" fontId="2" fillId="0" borderId="0" xfId="0" applyFont="1" applyFill="1" applyAlignment="1"/>
    <xf numFmtId="0" fontId="15" fillId="0" borderId="1" xfId="0" applyFont="1" applyFill="1" applyBorder="1" applyAlignment="1">
      <alignment horizontal="center" vertical="top"/>
    </xf>
    <xf numFmtId="0" fontId="15" fillId="0" borderId="2" xfId="0" applyFont="1" applyFill="1" applyBorder="1" applyAlignment="1">
      <alignment horizontal="center" vertical="top"/>
    </xf>
    <xf numFmtId="0" fontId="16" fillId="0" borderId="1" xfId="0" applyFont="1" applyFill="1" applyBorder="1" applyAlignment="1">
      <alignment horizontal="center" vertical="top"/>
    </xf>
    <xf numFmtId="0" fontId="15" fillId="0" borderId="2" xfId="0" applyFont="1" applyFill="1" applyBorder="1" applyAlignment="1">
      <alignment horizontal="center" vertical="top" wrapText="1"/>
    </xf>
    <xf numFmtId="0" fontId="16" fillId="0" borderId="2" xfId="0" applyFont="1" applyFill="1" applyBorder="1" applyAlignment="1">
      <alignment horizontal="center" vertical="top"/>
    </xf>
    <xf numFmtId="0" fontId="16" fillId="0" borderId="3" xfId="0" applyFont="1" applyFill="1" applyBorder="1" applyAlignment="1">
      <alignment horizontal="center" vertical="top"/>
    </xf>
    <xf numFmtId="0" fontId="16" fillId="0" borderId="3" xfId="0" applyNumberFormat="1" applyFont="1" applyFill="1" applyBorder="1" applyAlignment="1" applyProtection="1">
      <alignment horizontal="justify" vertical="top" wrapText="1"/>
    </xf>
    <xf numFmtId="1" fontId="16"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top" wrapText="1"/>
    </xf>
    <xf numFmtId="0" fontId="19" fillId="0" borderId="3" xfId="0" applyFont="1" applyFill="1" applyBorder="1" applyAlignment="1">
      <alignment horizontal="center"/>
    </xf>
    <xf numFmtId="0" fontId="16" fillId="0" borderId="1" xfId="0" applyFont="1" applyFill="1" applyBorder="1" applyAlignment="1">
      <alignment horizontal="center" vertical="top" wrapText="1"/>
    </xf>
    <xf numFmtId="0" fontId="16" fillId="0" borderId="24" xfId="0" applyFont="1" applyFill="1" applyBorder="1" applyAlignment="1">
      <alignment horizontal="center" vertical="top" wrapText="1"/>
    </xf>
    <xf numFmtId="0" fontId="16" fillId="0" borderId="3" xfId="0" applyFont="1" applyFill="1" applyBorder="1" applyAlignment="1">
      <alignment horizontal="center" wrapText="1"/>
    </xf>
    <xf numFmtId="0" fontId="16" fillId="0" borderId="5"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7" xfId="0" applyFont="1" applyFill="1" applyBorder="1" applyAlignment="1">
      <alignment horizontal="left" vertical="top" wrapText="1"/>
    </xf>
    <xf numFmtId="0" fontId="13" fillId="0" borderId="10" xfId="0" applyFont="1" applyFill="1" applyBorder="1" applyAlignment="1">
      <alignment horizontal="center" vertical="top"/>
    </xf>
    <xf numFmtId="0" fontId="15" fillId="0" borderId="11" xfId="0" applyFont="1" applyFill="1" applyBorder="1" applyAlignment="1">
      <alignment horizontal="center" vertical="top"/>
    </xf>
    <xf numFmtId="0" fontId="13" fillId="0" borderId="1" xfId="0" applyFont="1" applyFill="1" applyBorder="1" applyAlignment="1">
      <alignment horizontal="center" vertical="top"/>
    </xf>
    <xf numFmtId="2" fontId="13" fillId="0" borderId="17" xfId="0" applyNumberFormat="1" applyFont="1" applyFill="1" applyBorder="1" applyAlignment="1">
      <alignment horizontal="left"/>
    </xf>
    <xf numFmtId="2" fontId="15" fillId="0" borderId="1" xfId="0" applyNumberFormat="1" applyFont="1" applyFill="1" applyBorder="1" applyAlignment="1"/>
    <xf numFmtId="2" fontId="15" fillId="0" borderId="3" xfId="0" applyNumberFormat="1" applyFont="1" applyFill="1" applyBorder="1" applyAlignment="1">
      <alignment vertical="top"/>
    </xf>
    <xf numFmtId="0" fontId="15" fillId="0" borderId="1" xfId="0" applyFont="1" applyFill="1" applyBorder="1" applyAlignment="1"/>
    <xf numFmtId="0" fontId="15" fillId="0" borderId="3" xfId="0" applyFont="1" applyFill="1" applyBorder="1" applyAlignment="1">
      <alignment vertical="top"/>
    </xf>
    <xf numFmtId="0" fontId="15" fillId="0" borderId="5" xfId="0" applyFont="1" applyFill="1" applyBorder="1" applyAlignment="1">
      <alignment horizontal="center" vertical="top"/>
    </xf>
    <xf numFmtId="0" fontId="15" fillId="0" borderId="6" xfId="0" applyFont="1" applyFill="1" applyBorder="1" applyAlignment="1">
      <alignment horizontal="center" vertical="top"/>
    </xf>
    <xf numFmtId="0" fontId="13" fillId="0" borderId="0" xfId="0" applyFont="1" applyFill="1" applyAlignment="1">
      <alignment horizontal="center" vertical="top"/>
    </xf>
    <xf numFmtId="0" fontId="13" fillId="0" borderId="0" xfId="0" applyFont="1" applyFill="1" applyAlignment="1">
      <alignment horizontal="left" vertical="top"/>
    </xf>
    <xf numFmtId="2" fontId="13" fillId="0" borderId="16" xfId="0" applyNumberFormat="1" applyFont="1" applyFill="1" applyBorder="1" applyAlignment="1"/>
    <xf numFmtId="0" fontId="15" fillId="0" borderId="14" xfId="0" applyFont="1" applyFill="1" applyBorder="1" applyAlignment="1">
      <alignment horizontal="center" vertical="top"/>
    </xf>
    <xf numFmtId="0" fontId="15" fillId="0" borderId="13" xfId="0" applyFont="1" applyFill="1" applyBorder="1" applyAlignment="1">
      <alignment horizontal="center" vertical="top"/>
    </xf>
    <xf numFmtId="0" fontId="23" fillId="0" borderId="1" xfId="0" applyFont="1" applyFill="1" applyBorder="1" applyAlignment="1">
      <alignment horizontal="center" vertical="top"/>
    </xf>
    <xf numFmtId="0" fontId="24" fillId="0" borderId="2" xfId="0" applyFont="1" applyFill="1" applyBorder="1" applyAlignment="1">
      <alignment horizontal="center" vertical="top" wrapText="1"/>
    </xf>
    <xf numFmtId="0" fontId="22" fillId="0" borderId="2" xfId="0" applyFont="1" applyFill="1" applyBorder="1" applyAlignment="1">
      <alignment horizontal="center" vertical="top" wrapText="1"/>
    </xf>
    <xf numFmtId="0" fontId="15" fillId="0" borderId="3" xfId="0" applyFont="1" applyFill="1" applyBorder="1" applyAlignment="1">
      <alignment horizontal="center"/>
    </xf>
    <xf numFmtId="0" fontId="16" fillId="0" borderId="3" xfId="0" applyFont="1" applyFill="1" applyBorder="1" applyAlignment="1">
      <alignment horizontal="left" vertical="top"/>
    </xf>
    <xf numFmtId="0" fontId="16" fillId="0" borderId="3" xfId="2" applyNumberFormat="1" applyFont="1" applyFill="1" applyBorder="1" applyAlignment="1" applyProtection="1">
      <alignment horizontal="justify" vertical="top" wrapText="1"/>
    </xf>
    <xf numFmtId="0" fontId="16" fillId="0" borderId="3" xfId="4" applyNumberFormat="1" applyFont="1" applyFill="1" applyBorder="1" applyAlignment="1" applyProtection="1">
      <alignment horizontal="justify" vertical="top" wrapText="1"/>
    </xf>
    <xf numFmtId="0" fontId="16" fillId="0" borderId="3" xfId="0" applyNumberFormat="1" applyFont="1" applyFill="1" applyBorder="1" applyAlignment="1" applyProtection="1">
      <alignment horizontal="left" vertical="top" wrapText="1"/>
    </xf>
    <xf numFmtId="1" fontId="16" fillId="0" borderId="1" xfId="0" applyNumberFormat="1" applyFont="1" applyFill="1" applyBorder="1" applyAlignment="1">
      <alignment horizontal="center" vertical="top" wrapText="1"/>
    </xf>
    <xf numFmtId="0" fontId="24" fillId="0" borderId="0" xfId="0" applyFont="1" applyFill="1" applyAlignment="1">
      <alignment horizontal="center" vertical="top"/>
    </xf>
    <xf numFmtId="4" fontId="5" fillId="0" borderId="0" xfId="0" applyNumberFormat="1" applyFont="1" applyFill="1" applyAlignment="1">
      <alignment horizontal="center"/>
    </xf>
    <xf numFmtId="4" fontId="16" fillId="0" borderId="3" xfId="0" applyNumberFormat="1" applyFont="1" applyFill="1" applyBorder="1" applyAlignment="1">
      <alignment horizontal="right"/>
    </xf>
    <xf numFmtId="4" fontId="13" fillId="0" borderId="18" xfId="0" applyNumberFormat="1" applyFont="1" applyFill="1" applyBorder="1" applyAlignment="1">
      <alignment horizontal="left"/>
    </xf>
    <xf numFmtId="4" fontId="16" fillId="0" borderId="3" xfId="0" applyNumberFormat="1" applyFont="1" applyFill="1" applyBorder="1" applyAlignment="1">
      <alignment horizontal="right" wrapText="1"/>
    </xf>
    <xf numFmtId="4" fontId="16" fillId="0" borderId="3" xfId="0" applyNumberFormat="1" applyFont="1" applyFill="1" applyBorder="1" applyAlignment="1">
      <alignment wrapText="1"/>
    </xf>
    <xf numFmtId="4" fontId="19" fillId="0" borderId="3" xfId="0" applyNumberFormat="1" applyFont="1" applyFill="1" applyBorder="1" applyAlignment="1">
      <alignment wrapText="1"/>
    </xf>
    <xf numFmtId="4" fontId="13" fillId="0" borderId="16" xfId="0" applyNumberFormat="1" applyFont="1" applyFill="1" applyBorder="1" applyAlignment="1"/>
    <xf numFmtId="4" fontId="13" fillId="0" borderId="13" xfId="0" applyNumberFormat="1" applyFont="1" applyFill="1" applyBorder="1" applyAlignment="1">
      <alignment horizontal="left"/>
    </xf>
    <xf numFmtId="4" fontId="13" fillId="0" borderId="0" xfId="0" applyNumberFormat="1" applyFont="1" applyFill="1" applyAlignment="1">
      <alignment horizontal="center"/>
    </xf>
    <xf numFmtId="4" fontId="13" fillId="0" borderId="13" xfId="0" applyNumberFormat="1" applyFont="1" applyFill="1" applyBorder="1" applyAlignment="1">
      <alignment horizontal="right"/>
    </xf>
    <xf numFmtId="0" fontId="16" fillId="0" borderId="22" xfId="2" applyNumberFormat="1" applyFont="1" applyFill="1" applyBorder="1" applyAlignment="1" applyProtection="1">
      <alignment horizontal="justify" vertical="top" wrapText="1"/>
    </xf>
    <xf numFmtId="0" fontId="16" fillId="0" borderId="42" xfId="2" applyNumberFormat="1" applyFont="1" applyFill="1" applyBorder="1" applyAlignment="1" applyProtection="1">
      <alignment horizontal="justify" vertical="top" wrapText="1"/>
    </xf>
    <xf numFmtId="0" fontId="16" fillId="0" borderId="42" xfId="0" applyNumberFormat="1" applyFont="1" applyFill="1" applyBorder="1" applyAlignment="1" applyProtection="1">
      <alignment horizontal="justify" vertical="top" wrapText="1"/>
    </xf>
    <xf numFmtId="0" fontId="16" fillId="0" borderId="25" xfId="4" applyNumberFormat="1" applyFont="1" applyFill="1" applyBorder="1" applyAlignment="1" applyProtection="1">
      <alignment horizontal="justify" vertical="top" wrapText="1"/>
    </xf>
    <xf numFmtId="4" fontId="9" fillId="0" borderId="0" xfId="0" applyNumberFormat="1" applyFont="1" applyFill="1" applyAlignment="1">
      <alignment horizontal="center"/>
    </xf>
    <xf numFmtId="2" fontId="13" fillId="0" borderId="18" xfId="0" applyNumberFormat="1" applyFont="1" applyFill="1" applyBorder="1" applyAlignment="1">
      <alignment horizontal="left"/>
    </xf>
    <xf numFmtId="2" fontId="13" fillId="0" borderId="13" xfId="0" applyNumberFormat="1" applyFont="1" applyFill="1" applyBorder="1" applyAlignment="1">
      <alignment horizontal="left"/>
    </xf>
    <xf numFmtId="0" fontId="10" fillId="0" borderId="1" xfId="0" applyFont="1" applyFill="1" applyBorder="1" applyAlignment="1">
      <alignment horizontal="center" vertical="top"/>
    </xf>
    <xf numFmtId="0" fontId="10" fillId="0" borderId="2" xfId="0" applyFont="1" applyFill="1" applyBorder="1" applyAlignment="1">
      <alignment horizontal="center" vertical="top"/>
    </xf>
    <xf numFmtId="0" fontId="16" fillId="0" borderId="3" xfId="0" applyFont="1" applyFill="1" applyBorder="1" applyAlignment="1">
      <alignment horizontal="center"/>
    </xf>
    <xf numFmtId="2" fontId="13" fillId="0" borderId="18" xfId="0" applyNumberFormat="1" applyFont="1" applyFill="1" applyBorder="1" applyAlignment="1">
      <alignment horizontal="left"/>
    </xf>
    <xf numFmtId="0" fontId="16" fillId="0" borderId="23" xfId="0" applyFont="1" applyFill="1" applyBorder="1" applyAlignment="1">
      <alignment horizontal="center" vertical="top"/>
    </xf>
    <xf numFmtId="2" fontId="13" fillId="0" borderId="13" xfId="0" applyNumberFormat="1" applyFont="1" applyFill="1" applyBorder="1" applyAlignment="1">
      <alignment horizontal="left"/>
    </xf>
    <xf numFmtId="0" fontId="18" fillId="0" borderId="10" xfId="0" applyFont="1" applyFill="1" applyBorder="1" applyAlignment="1">
      <alignment horizontal="center" vertical="top"/>
    </xf>
    <xf numFmtId="0" fontId="18" fillId="0" borderId="1" xfId="0" applyFont="1" applyFill="1" applyBorder="1" applyAlignment="1">
      <alignment horizontal="center" vertical="top"/>
    </xf>
    <xf numFmtId="0" fontId="18" fillId="0" borderId="3" xfId="0" applyNumberFormat="1" applyFont="1" applyFill="1" applyBorder="1" applyAlignment="1" applyProtection="1">
      <alignment horizontal="right" vertical="top" wrapText="1"/>
    </xf>
    <xf numFmtId="2" fontId="18" fillId="0" borderId="18" xfId="0" applyNumberFormat="1" applyFont="1" applyFill="1" applyBorder="1" applyAlignment="1">
      <alignment horizontal="left"/>
    </xf>
    <xf numFmtId="2" fontId="16" fillId="0" borderId="1" xfId="0" applyNumberFormat="1" applyFont="1" applyFill="1" applyBorder="1" applyAlignment="1">
      <alignment vertical="top"/>
    </xf>
    <xf numFmtId="0" fontId="16" fillId="0" borderId="1" xfId="0" applyFont="1" applyFill="1" applyBorder="1" applyAlignment="1">
      <alignment vertical="top"/>
    </xf>
    <xf numFmtId="0" fontId="15" fillId="0" borderId="1" xfId="0" applyFont="1" applyFill="1" applyBorder="1" applyAlignment="1">
      <alignment vertical="top"/>
    </xf>
    <xf numFmtId="2" fontId="15" fillId="0" borderId="1" xfId="0" applyNumberFormat="1" applyFont="1" applyFill="1" applyBorder="1" applyAlignment="1">
      <alignment vertical="top"/>
    </xf>
    <xf numFmtId="4" fontId="5" fillId="0" borderId="0" xfId="0" applyNumberFormat="1" applyFont="1" applyFill="1" applyAlignment="1">
      <alignment horizontal="right"/>
    </xf>
    <xf numFmtId="0" fontId="19" fillId="0" borderId="3" xfId="0" applyFont="1" applyFill="1" applyBorder="1" applyAlignment="1">
      <alignment horizontal="center" wrapText="1"/>
    </xf>
    <xf numFmtId="4" fontId="19" fillId="0" borderId="3" xfId="0" applyNumberFormat="1" applyFont="1" applyFill="1" applyBorder="1" applyAlignment="1">
      <alignment horizontal="right" wrapText="1"/>
    </xf>
    <xf numFmtId="0" fontId="16" fillId="0" borderId="3" xfId="5" applyNumberFormat="1" applyFont="1" applyFill="1" applyBorder="1" applyAlignment="1" applyProtection="1">
      <alignment horizontal="center"/>
    </xf>
    <xf numFmtId="0" fontId="21" fillId="0" borderId="3" xfId="0" applyFont="1" applyFill="1" applyBorder="1" applyAlignment="1">
      <alignment horizontal="center"/>
    </xf>
    <xf numFmtId="4" fontId="13" fillId="0" borderId="18" xfId="0" applyNumberFormat="1" applyFont="1" applyFill="1" applyBorder="1" applyAlignment="1">
      <alignment horizontal="right"/>
    </xf>
    <xf numFmtId="0" fontId="16" fillId="0" borderId="3" xfId="0" applyNumberFormat="1" applyFont="1" applyFill="1" applyBorder="1" applyAlignment="1" applyProtection="1">
      <alignment horizontal="center"/>
    </xf>
    <xf numFmtId="0" fontId="16" fillId="0" borderId="8" xfId="0" applyFont="1" applyFill="1" applyBorder="1" applyAlignment="1">
      <alignment horizontal="center" wrapText="1"/>
    </xf>
    <xf numFmtId="4" fontId="18" fillId="0" borderId="8" xfId="0" applyNumberFormat="1" applyFont="1" applyFill="1" applyBorder="1" applyAlignment="1">
      <alignment horizontal="right" wrapText="1"/>
    </xf>
    <xf numFmtId="4" fontId="13" fillId="0" borderId="16" xfId="0" applyNumberFormat="1" applyFont="1" applyFill="1" applyBorder="1" applyAlignment="1">
      <alignment horizontal="right"/>
    </xf>
    <xf numFmtId="0" fontId="19" fillId="0" borderId="2" xfId="0" applyFont="1" applyFill="1" applyBorder="1" applyAlignment="1">
      <alignment horizontal="center" wrapText="1"/>
    </xf>
    <xf numFmtId="0" fontId="30" fillId="0" borderId="0" xfId="0" applyFont="1" applyFill="1" applyAlignment="1">
      <alignment horizontal="center"/>
    </xf>
    <xf numFmtId="0" fontId="18" fillId="0" borderId="0" xfId="0" applyFont="1" applyFill="1" applyAlignment="1">
      <alignment horizontal="center"/>
    </xf>
    <xf numFmtId="0" fontId="31" fillId="0" borderId="0" xfId="0" applyFont="1" applyFill="1" applyAlignment="1">
      <alignment horizontal="center"/>
    </xf>
    <xf numFmtId="2" fontId="18" fillId="0" borderId="17" xfId="0" applyNumberFormat="1" applyFont="1" applyFill="1" applyBorder="1" applyAlignment="1">
      <alignment horizontal="left"/>
    </xf>
    <xf numFmtId="0" fontId="13"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15" fillId="0" borderId="0" xfId="0" applyFont="1" applyFill="1" applyBorder="1" applyAlignment="1">
      <alignment horizontal="center" vertical="top"/>
    </xf>
    <xf numFmtId="2" fontId="13" fillId="0" borderId="0" xfId="0" applyNumberFormat="1" applyFont="1" applyFill="1" applyBorder="1" applyAlignment="1">
      <alignment horizontal="left"/>
    </xf>
    <xf numFmtId="0" fontId="30" fillId="0" borderId="0" xfId="0" applyFont="1" applyFill="1" applyAlignment="1">
      <alignment horizontal="left" vertical="top"/>
    </xf>
    <xf numFmtId="0" fontId="16" fillId="0" borderId="2" xfId="0" applyFont="1" applyFill="1" applyBorder="1" applyAlignment="1">
      <alignment horizontal="left" vertical="top"/>
    </xf>
    <xf numFmtId="2" fontId="18" fillId="0" borderId="0" xfId="0" applyNumberFormat="1" applyFont="1" applyFill="1" applyBorder="1" applyAlignment="1">
      <alignment horizontal="left"/>
    </xf>
    <xf numFmtId="2" fontId="18" fillId="0" borderId="15" xfId="0" applyNumberFormat="1" applyFont="1" applyFill="1" applyBorder="1" applyAlignment="1"/>
    <xf numFmtId="2" fontId="18" fillId="0" borderId="13" xfId="0" applyNumberFormat="1" applyFont="1" applyFill="1" applyBorder="1" applyAlignment="1">
      <alignment horizontal="left"/>
    </xf>
    <xf numFmtId="0" fontId="16" fillId="0" borderId="3" xfId="0" applyFont="1" applyFill="1" applyBorder="1" applyAlignment="1">
      <alignment horizontal="left" vertical="top" wrapText="1"/>
    </xf>
    <xf numFmtId="2" fontId="13" fillId="0" borderId="17" xfId="0" applyNumberFormat="1" applyFont="1" applyFill="1" applyBorder="1" applyAlignment="1">
      <alignment horizontal="left"/>
    </xf>
    <xf numFmtId="2" fontId="13" fillId="0" borderId="18" xfId="0" applyNumberFormat="1" applyFont="1" applyFill="1" applyBorder="1" applyAlignment="1">
      <alignment horizontal="left"/>
    </xf>
    <xf numFmtId="2" fontId="18" fillId="0" borderId="17" xfId="0" applyNumberFormat="1" applyFont="1" applyFill="1" applyBorder="1" applyAlignment="1">
      <alignment horizontal="left"/>
    </xf>
    <xf numFmtId="2" fontId="18" fillId="0" borderId="18" xfId="0" applyNumberFormat="1" applyFont="1" applyFill="1" applyBorder="1" applyAlignment="1">
      <alignment horizontal="left"/>
    </xf>
    <xf numFmtId="0" fontId="18" fillId="0" borderId="22" xfId="0" applyNumberFormat="1" applyFont="1" applyFill="1" applyBorder="1" applyAlignment="1" applyProtection="1">
      <alignment horizontal="right" vertical="top" wrapText="1"/>
    </xf>
    <xf numFmtId="0" fontId="2" fillId="0" borderId="0" xfId="0" applyFont="1" applyFill="1" applyAlignment="1">
      <alignment wrapText="1"/>
    </xf>
    <xf numFmtId="0" fontId="22" fillId="0" borderId="0" xfId="0" applyFont="1" applyFill="1" applyBorder="1" applyAlignment="1">
      <alignment horizontal="left" vertical="top" wrapText="1"/>
    </xf>
    <xf numFmtId="0" fontId="13" fillId="0" borderId="23" xfId="0" applyFont="1" applyFill="1" applyBorder="1" applyAlignment="1">
      <alignment horizontal="center" vertical="top"/>
    </xf>
    <xf numFmtId="0" fontId="15" fillId="0" borderId="24" xfId="0" applyFont="1" applyFill="1" applyBorder="1" applyAlignment="1">
      <alignment horizontal="center" vertical="top"/>
    </xf>
    <xf numFmtId="0" fontId="15" fillId="0" borderId="23" xfId="0" applyFont="1" applyFill="1" applyBorder="1" applyAlignment="1">
      <alignment horizontal="center" vertical="top"/>
    </xf>
    <xf numFmtId="0" fontId="18" fillId="0" borderId="23" xfId="0" applyFont="1" applyFill="1" applyBorder="1" applyAlignment="1">
      <alignment horizontal="center" vertical="top"/>
    </xf>
    <xf numFmtId="0" fontId="15" fillId="0" borderId="40" xfId="0" applyFont="1" applyFill="1" applyBorder="1" applyAlignment="1">
      <alignment horizontal="center" vertical="top"/>
    </xf>
    <xf numFmtId="0" fontId="15" fillId="0" borderId="49" xfId="0" applyFont="1" applyFill="1" applyBorder="1" applyAlignment="1">
      <alignment horizontal="center" vertical="top"/>
    </xf>
    <xf numFmtId="0" fontId="15" fillId="0" borderId="55" xfId="0" applyFont="1" applyFill="1" applyBorder="1" applyAlignment="1">
      <alignment horizontal="center" vertical="top"/>
    </xf>
    <xf numFmtId="0" fontId="16" fillId="0" borderId="22" xfId="0" applyNumberFormat="1" applyFont="1" applyFill="1" applyBorder="1" applyAlignment="1" applyProtection="1">
      <alignment horizontal="justify" vertical="top" wrapText="1"/>
    </xf>
    <xf numFmtId="0" fontId="16" fillId="0" borderId="25" xfId="0" applyNumberFormat="1" applyFont="1" applyFill="1" applyBorder="1" applyAlignment="1" applyProtection="1">
      <alignment horizontal="justify" vertical="top" wrapText="1"/>
    </xf>
    <xf numFmtId="0" fontId="15" fillId="0" borderId="54" xfId="0" applyFont="1" applyFill="1" applyBorder="1" applyAlignment="1">
      <alignment horizontal="center" vertical="top"/>
    </xf>
    <xf numFmtId="0" fontId="15" fillId="0" borderId="22" xfId="0" applyFont="1" applyFill="1" applyBorder="1" applyAlignment="1">
      <alignment vertical="top"/>
    </xf>
    <xf numFmtId="0" fontId="15" fillId="0" borderId="5" xfId="0" applyFont="1" applyFill="1" applyBorder="1" applyAlignment="1"/>
    <xf numFmtId="0" fontId="15" fillId="0" borderId="49" xfId="0" applyFont="1" applyFill="1" applyBorder="1" applyAlignment="1">
      <alignment vertical="top"/>
    </xf>
    <xf numFmtId="0" fontId="15" fillId="0" borderId="5" xfId="0" applyFont="1" applyFill="1" applyBorder="1" applyAlignment="1">
      <alignment vertical="top"/>
    </xf>
    <xf numFmtId="0" fontId="15" fillId="0" borderId="56" xfId="0" applyFont="1" applyFill="1" applyBorder="1" applyAlignment="1">
      <alignment horizontal="center" vertical="top"/>
    </xf>
    <xf numFmtId="0" fontId="15" fillId="0" borderId="26" xfId="0" applyFont="1" applyFill="1" applyBorder="1" applyAlignment="1">
      <alignment vertical="top"/>
    </xf>
    <xf numFmtId="0" fontId="18" fillId="0" borderId="17"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23" xfId="0" applyFont="1" applyFill="1" applyBorder="1" applyAlignment="1">
      <alignment horizontal="center" vertical="top" wrapText="1"/>
    </xf>
    <xf numFmtId="0" fontId="19" fillId="0" borderId="25" xfId="0" applyFont="1" applyFill="1" applyBorder="1" applyAlignment="1">
      <alignment horizontal="center" vertical="center" wrapText="1"/>
    </xf>
    <xf numFmtId="0" fontId="0" fillId="0" borderId="0" xfId="0" applyFont="1" applyFill="1" applyBorder="1"/>
    <xf numFmtId="1" fontId="16" fillId="0" borderId="1" xfId="0" applyNumberFormat="1" applyFont="1" applyFill="1" applyBorder="1" applyAlignment="1">
      <alignment horizontal="center" vertical="center"/>
    </xf>
    <xf numFmtId="0" fontId="19" fillId="0" borderId="3" xfId="0" applyFont="1" applyFill="1" applyBorder="1" applyAlignment="1">
      <alignment horizontal="center" vertical="center"/>
    </xf>
    <xf numFmtId="0" fontId="16" fillId="0" borderId="3" xfId="0" applyFont="1" applyFill="1" applyBorder="1" applyAlignment="1">
      <alignment horizontal="center" vertical="center" wrapText="1"/>
    </xf>
    <xf numFmtId="1" fontId="15" fillId="0" borderId="1" xfId="0" applyNumberFormat="1" applyFont="1" applyFill="1" applyBorder="1" applyAlignment="1">
      <alignment horizontal="center" vertical="center"/>
    </xf>
    <xf numFmtId="2" fontId="19" fillId="0" borderId="3" xfId="0" applyNumberFormat="1" applyFont="1" applyFill="1" applyBorder="1" applyAlignment="1">
      <alignment horizontal="center" vertical="center"/>
    </xf>
    <xf numFmtId="1" fontId="22" fillId="0" borderId="1"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1" fontId="15" fillId="0" borderId="5"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3" fillId="0" borderId="23" xfId="0" applyFont="1" applyFill="1" applyBorder="1" applyAlignment="1">
      <alignment horizontal="center" wrapText="1"/>
    </xf>
    <xf numFmtId="0" fontId="13" fillId="0" borderId="25" xfId="0" applyFont="1" applyFill="1" applyBorder="1" applyAlignment="1">
      <alignment horizontal="center" wrapText="1"/>
    </xf>
    <xf numFmtId="0" fontId="13" fillId="0" borderId="18" xfId="0" applyFont="1" applyFill="1" applyBorder="1" applyAlignment="1">
      <alignment horizontal="center" wrapText="1"/>
    </xf>
    <xf numFmtId="3" fontId="13" fillId="0" borderId="18" xfId="0" applyNumberFormat="1" applyFont="1" applyFill="1" applyBorder="1" applyAlignment="1">
      <alignment horizontal="center" wrapText="1"/>
    </xf>
    <xf numFmtId="0" fontId="13" fillId="0" borderId="1" xfId="0" applyFont="1" applyFill="1" applyBorder="1" applyAlignment="1">
      <alignment horizontal="center" wrapText="1"/>
    </xf>
    <xf numFmtId="0" fontId="15" fillId="0" borderId="3" xfId="0" applyFont="1" applyFill="1" applyBorder="1" applyAlignment="1">
      <alignment horizontal="center" vertical="top" wrapText="1"/>
    </xf>
    <xf numFmtId="0" fontId="15" fillId="0" borderId="3" xfId="0" applyFont="1" applyFill="1" applyBorder="1" applyAlignment="1">
      <alignment horizontal="center" wrapText="1"/>
    </xf>
    <xf numFmtId="4" fontId="15" fillId="0" borderId="3" xfId="0" applyNumberFormat="1" applyFont="1" applyFill="1" applyBorder="1" applyAlignment="1">
      <alignment horizontal="right" wrapText="1"/>
    </xf>
    <xf numFmtId="0" fontId="16" fillId="0" borderId="3" xfId="1" applyFont="1" applyFill="1" applyBorder="1" applyAlignment="1">
      <alignment horizontal="justify" vertical="top" wrapText="1"/>
    </xf>
    <xf numFmtId="0" fontId="16" fillId="0" borderId="3" xfId="0" applyFont="1" applyFill="1" applyBorder="1" applyAlignment="1">
      <alignment horizontal="justify" vertical="top" wrapText="1"/>
    </xf>
    <xf numFmtId="165" fontId="16" fillId="0" borderId="3" xfId="0" applyNumberFormat="1" applyFont="1" applyFill="1" applyBorder="1" applyAlignment="1">
      <alignment vertical="top" wrapText="1"/>
    </xf>
    <xf numFmtId="0" fontId="16" fillId="0" borderId="3" xfId="1" applyFont="1" applyFill="1" applyBorder="1" applyAlignment="1">
      <alignment horizontal="center"/>
    </xf>
    <xf numFmtId="0" fontId="19" fillId="0" borderId="3" xfId="0" applyFont="1" applyBorder="1" applyAlignment="1">
      <alignment vertical="top" wrapText="1"/>
    </xf>
    <xf numFmtId="0" fontId="19" fillId="0" borderId="22" xfId="0" applyFont="1" applyBorder="1" applyAlignment="1">
      <alignment vertical="top" wrapText="1"/>
    </xf>
    <xf numFmtId="0" fontId="19" fillId="0" borderId="22" xfId="0" applyFont="1" applyBorder="1" applyAlignment="1">
      <alignment horizontal="center" vertical="top" wrapText="1"/>
    </xf>
    <xf numFmtId="0" fontId="16" fillId="0" borderId="3" xfId="0" applyFont="1" applyBorder="1" applyAlignment="1">
      <alignment horizontal="center" wrapText="1"/>
    </xf>
    <xf numFmtId="0" fontId="16" fillId="0" borderId="22" xfId="0" applyFont="1" applyBorder="1" applyAlignment="1">
      <alignment horizontal="center" wrapText="1"/>
    </xf>
    <xf numFmtId="2" fontId="19" fillId="0" borderId="3" xfId="0" applyNumberFormat="1" applyFont="1" applyBorder="1" applyAlignment="1">
      <alignment horizontal="right" wrapText="1"/>
    </xf>
    <xf numFmtId="2" fontId="19" fillId="0" borderId="22" xfId="0" applyNumberFormat="1" applyFont="1" applyBorder="1" applyAlignment="1">
      <alignment horizontal="right" wrapText="1"/>
    </xf>
    <xf numFmtId="0" fontId="16" fillId="0" borderId="3" xfId="0" applyFont="1" applyFill="1" applyBorder="1" applyAlignment="1">
      <alignment vertical="top" wrapText="1"/>
    </xf>
    <xf numFmtId="2" fontId="16" fillId="0" borderId="3" xfId="0" applyNumberFormat="1" applyFont="1" applyFill="1" applyBorder="1" applyAlignment="1">
      <alignment vertical="top" wrapText="1"/>
    </xf>
    <xf numFmtId="0" fontId="16" fillId="0" borderId="3" xfId="0" applyNumberFormat="1" applyFont="1" applyFill="1" applyBorder="1" applyAlignment="1">
      <alignment horizontal="left" vertical="top" wrapText="1"/>
    </xf>
    <xf numFmtId="0" fontId="18" fillId="0" borderId="17" xfId="0" applyFont="1" applyFill="1" applyBorder="1" applyAlignment="1">
      <alignment horizontal="left" vertical="top" wrapText="1"/>
    </xf>
    <xf numFmtId="0" fontId="19" fillId="0" borderId="3" xfId="0" applyFont="1" applyFill="1" applyBorder="1" applyAlignment="1">
      <alignment vertical="top" wrapText="1"/>
    </xf>
    <xf numFmtId="0" fontId="16" fillId="0" borderId="22" xfId="0" applyFont="1" applyFill="1" applyBorder="1" applyAlignment="1">
      <alignment vertical="top" wrapText="1"/>
    </xf>
    <xf numFmtId="0" fontId="15" fillId="0" borderId="49" xfId="0" applyFont="1" applyFill="1" applyBorder="1" applyAlignment="1">
      <alignment horizontal="center" vertical="center"/>
    </xf>
    <xf numFmtId="0" fontId="18" fillId="0" borderId="57" xfId="0" applyFont="1" applyFill="1" applyBorder="1" applyAlignment="1">
      <alignment horizontal="center" vertical="center" wrapText="1"/>
    </xf>
    <xf numFmtId="0" fontId="15" fillId="0" borderId="0" xfId="0" applyFont="1" applyFill="1" applyBorder="1" applyAlignment="1">
      <alignment horizontal="center" vertical="center"/>
    </xf>
    <xf numFmtId="0" fontId="13" fillId="0" borderId="57" xfId="0" applyFont="1" applyFill="1" applyBorder="1" applyAlignment="1">
      <alignment horizontal="center" vertical="center" wrapText="1"/>
    </xf>
    <xf numFmtId="1" fontId="15" fillId="0" borderId="58" xfId="0" applyNumberFormat="1" applyFont="1" applyFill="1" applyBorder="1" applyAlignment="1">
      <alignment horizontal="center" vertical="center"/>
    </xf>
    <xf numFmtId="0" fontId="13" fillId="0" borderId="10" xfId="0" applyFont="1" applyFill="1" applyBorder="1" applyAlignment="1">
      <alignment horizontal="center" vertical="center" wrapText="1"/>
    </xf>
    <xf numFmtId="4" fontId="13" fillId="0" borderId="57" xfId="0" applyNumberFormat="1" applyFont="1" applyFill="1" applyBorder="1" applyAlignment="1">
      <alignment horizontal="center" vertical="center" wrapText="1"/>
    </xf>
    <xf numFmtId="4" fontId="13" fillId="0" borderId="25" xfId="0" applyNumberFormat="1" applyFont="1" applyFill="1" applyBorder="1" applyAlignment="1">
      <alignment horizontal="center" vertical="center" wrapText="1"/>
    </xf>
    <xf numFmtId="0" fontId="19" fillId="0" borderId="14" xfId="0" applyFont="1" applyFill="1" applyBorder="1" applyAlignment="1">
      <alignment horizontal="left" vertical="top" wrapText="1"/>
    </xf>
    <xf numFmtId="1" fontId="15" fillId="0" borderId="26" xfId="0" applyNumberFormat="1"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8" fillId="0" borderId="25" xfId="0" applyFont="1" applyFill="1" applyBorder="1" applyAlignment="1">
      <alignment horizontal="center" vertical="center" wrapText="1"/>
    </xf>
    <xf numFmtId="1" fontId="15" fillId="0" borderId="14" xfId="0" applyNumberFormat="1" applyFont="1" applyFill="1" applyBorder="1" applyAlignment="1">
      <alignment horizontal="center" vertical="center"/>
    </xf>
    <xf numFmtId="0" fontId="15" fillId="0" borderId="14" xfId="0" applyFont="1" applyFill="1" applyBorder="1" applyAlignment="1">
      <alignment horizontal="center" vertical="center"/>
    </xf>
    <xf numFmtId="0" fontId="18" fillId="0" borderId="0" xfId="0" applyFont="1" applyFill="1" applyAlignment="1" applyProtection="1">
      <alignment horizontal="left" vertical="top"/>
      <protection locked="0"/>
    </xf>
    <xf numFmtId="0" fontId="24" fillId="0" borderId="0" xfId="0" applyFont="1" applyFill="1" applyAlignment="1" applyProtection="1">
      <alignment horizontal="center"/>
      <protection locked="0"/>
    </xf>
    <xf numFmtId="4" fontId="25" fillId="0" borderId="0" xfId="0" applyNumberFormat="1" applyFont="1" applyFill="1" applyAlignment="1" applyProtection="1">
      <alignment horizontal="center"/>
      <protection locked="0"/>
    </xf>
    <xf numFmtId="4" fontId="25" fillId="0" borderId="0" xfId="0" applyNumberFormat="1" applyFont="1" applyFill="1" applyAlignment="1" applyProtection="1">
      <alignment horizontal="right"/>
      <protection locked="0"/>
    </xf>
    <xf numFmtId="0" fontId="13" fillId="0" borderId="0" xfId="0" applyFont="1" applyFill="1" applyAlignment="1" applyProtection="1">
      <alignment horizontal="left" vertical="top"/>
      <protection locked="0"/>
    </xf>
    <xf numFmtId="0" fontId="23" fillId="0" borderId="0" xfId="0" applyFont="1" applyFill="1" applyAlignment="1" applyProtection="1">
      <alignment horizontal="center"/>
      <protection locked="0"/>
    </xf>
    <xf numFmtId="0" fontId="0" fillId="0" borderId="0" xfId="0" applyProtection="1">
      <protection locked="0"/>
    </xf>
    <xf numFmtId="0" fontId="19" fillId="0" borderId="58" xfId="0" applyFont="1" applyFill="1" applyBorder="1" applyAlignment="1">
      <alignment horizontal="left" vertical="top" wrapText="1"/>
    </xf>
    <xf numFmtId="0" fontId="16" fillId="0" borderId="58" xfId="0" applyFont="1" applyFill="1" applyBorder="1" applyAlignment="1">
      <alignment horizontal="left" vertical="top" wrapText="1"/>
    </xf>
    <xf numFmtId="0" fontId="16" fillId="0" borderId="0" xfId="0" applyFont="1" applyFill="1" applyBorder="1" applyAlignment="1">
      <alignment horizontal="left" vertical="top" wrapText="1"/>
    </xf>
    <xf numFmtId="41" fontId="19" fillId="0" borderId="0" xfId="0" applyNumberFormat="1" applyFont="1" applyFill="1" applyBorder="1" applyAlignment="1">
      <alignment horizontal="left" vertical="top" wrapText="1"/>
    </xf>
    <xf numFmtId="41" fontId="13" fillId="0" borderId="12" xfId="0" applyNumberFormat="1" applyFont="1" applyFill="1" applyBorder="1" applyAlignment="1">
      <alignment horizontal="center" vertical="center" wrapText="1"/>
    </xf>
    <xf numFmtId="41" fontId="13" fillId="0" borderId="4" xfId="0" applyNumberFormat="1" applyFont="1" applyFill="1" applyBorder="1" applyAlignment="1">
      <alignment horizontal="center" vertical="center" wrapText="1"/>
    </xf>
    <xf numFmtId="41" fontId="13" fillId="0" borderId="33" xfId="0" applyNumberFormat="1" applyFont="1" applyFill="1" applyBorder="1" applyAlignment="1">
      <alignment horizontal="center" wrapText="1"/>
    </xf>
    <xf numFmtId="41" fontId="15" fillId="0" borderId="4" xfId="0" applyNumberFormat="1" applyFont="1" applyFill="1" applyBorder="1" applyAlignment="1">
      <alignment horizontal="right" wrapText="1"/>
    </xf>
    <xf numFmtId="41" fontId="18" fillId="0" borderId="46" xfId="0" applyNumberFormat="1" applyFont="1" applyFill="1" applyBorder="1" applyAlignment="1">
      <alignment horizontal="right"/>
    </xf>
    <xf numFmtId="41" fontId="16" fillId="0" borderId="4" xfId="0" applyNumberFormat="1" applyFont="1" applyFill="1" applyBorder="1" applyAlignment="1">
      <alignment horizontal="right" wrapText="1"/>
    </xf>
    <xf numFmtId="41" fontId="17" fillId="0" borderId="4" xfId="0" applyNumberFormat="1" applyFont="1" applyFill="1" applyBorder="1" applyAlignment="1">
      <alignment horizontal="right" wrapText="1"/>
    </xf>
    <xf numFmtId="41" fontId="26" fillId="0" borderId="46" xfId="0" applyNumberFormat="1" applyFont="1" applyFill="1" applyBorder="1" applyAlignment="1">
      <alignment horizontal="right"/>
    </xf>
    <xf numFmtId="41" fontId="19" fillId="0" borderId="4" xfId="0" applyNumberFormat="1" applyFont="1" applyFill="1" applyBorder="1" applyAlignment="1">
      <alignment horizontal="right" wrapText="1"/>
    </xf>
    <xf numFmtId="41" fontId="15" fillId="0" borderId="12" xfId="0" applyNumberFormat="1" applyFont="1" applyFill="1" applyBorder="1" applyAlignment="1"/>
    <xf numFmtId="41" fontId="13" fillId="0" borderId="47" xfId="0" applyNumberFormat="1" applyFont="1" applyFill="1" applyBorder="1" applyAlignment="1"/>
    <xf numFmtId="41" fontId="13" fillId="0" borderId="4" xfId="0" applyNumberFormat="1" applyFont="1" applyFill="1" applyBorder="1" applyAlignment="1"/>
    <xf numFmtId="41" fontId="13" fillId="0" borderId="9" xfId="0" applyNumberFormat="1" applyFont="1" applyFill="1" applyBorder="1" applyAlignment="1"/>
    <xf numFmtId="41" fontId="13" fillId="0" borderId="46" xfId="0" applyNumberFormat="1" applyFont="1" applyFill="1" applyBorder="1" applyAlignment="1"/>
    <xf numFmtId="41" fontId="13" fillId="0" borderId="14" xfId="0" applyNumberFormat="1" applyFont="1" applyFill="1" applyBorder="1" applyAlignment="1"/>
    <xf numFmtId="41" fontId="19" fillId="0" borderId="14" xfId="0" applyNumberFormat="1" applyFont="1" applyFill="1" applyBorder="1" applyAlignment="1">
      <alignment horizontal="left" vertical="top" wrapText="1"/>
    </xf>
    <xf numFmtId="41" fontId="13" fillId="0" borderId="47" xfId="0" applyNumberFormat="1" applyFont="1" applyFill="1" applyBorder="1" applyAlignment="1">
      <alignment horizontal="center" vertical="center" wrapText="1"/>
    </xf>
    <xf numFmtId="41" fontId="13" fillId="0" borderId="28" xfId="0" applyNumberFormat="1" applyFont="1" applyFill="1" applyBorder="1" applyAlignment="1"/>
    <xf numFmtId="41" fontId="24" fillId="0" borderId="0" xfId="0" applyNumberFormat="1" applyFont="1" applyFill="1" applyAlignment="1" applyProtection="1">
      <protection locked="0"/>
    </xf>
    <xf numFmtId="41" fontId="8" fillId="0" borderId="0" xfId="0" applyNumberFormat="1" applyFont="1" applyFill="1" applyAlignment="1"/>
    <xf numFmtId="1" fontId="19" fillId="0" borderId="14" xfId="0" applyNumberFormat="1" applyFont="1" applyFill="1" applyBorder="1" applyAlignment="1">
      <alignment horizontal="left" vertical="top" wrapText="1"/>
    </xf>
    <xf numFmtId="1" fontId="13" fillId="0" borderId="25" xfId="0"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 fontId="13" fillId="0" borderId="18" xfId="0" applyNumberFormat="1" applyFont="1" applyFill="1" applyBorder="1" applyAlignment="1">
      <alignment horizontal="center" wrapText="1"/>
    </xf>
    <xf numFmtId="1" fontId="13" fillId="0" borderId="3" xfId="0" applyNumberFormat="1" applyFont="1" applyFill="1" applyBorder="1" applyAlignment="1" applyProtection="1">
      <alignment horizontal="right" wrapText="1"/>
      <protection locked="0"/>
    </xf>
    <xf numFmtId="1" fontId="16" fillId="0" borderId="3" xfId="0" applyNumberFormat="1" applyFont="1" applyFill="1" applyBorder="1" applyAlignment="1" applyProtection="1">
      <alignment horizontal="right" wrapText="1"/>
      <protection locked="0"/>
    </xf>
    <xf numFmtId="1" fontId="19" fillId="0" borderId="3" xfId="0" applyNumberFormat="1" applyFont="1" applyFill="1" applyBorder="1" applyAlignment="1" applyProtection="1">
      <alignment horizontal="right" wrapText="1"/>
      <protection locked="0"/>
    </xf>
    <xf numFmtId="1" fontId="15" fillId="0" borderId="3" xfId="0" applyNumberFormat="1" applyFont="1" applyFill="1" applyBorder="1" applyAlignment="1" applyProtection="1">
      <alignment horizontal="right"/>
      <protection locked="0"/>
    </xf>
    <xf numFmtId="1" fontId="13" fillId="0" borderId="2" xfId="0" applyNumberFormat="1" applyFont="1" applyFill="1" applyBorder="1" applyAlignment="1">
      <alignment horizontal="right"/>
    </xf>
    <xf numFmtId="1" fontId="13" fillId="0" borderId="0" xfId="0" applyNumberFormat="1" applyFont="1" applyFill="1" applyBorder="1" applyAlignment="1">
      <alignment horizontal="left"/>
    </xf>
    <xf numFmtId="1" fontId="13" fillId="0" borderId="11" xfId="0" applyNumberFormat="1" applyFont="1" applyFill="1" applyBorder="1" applyAlignment="1">
      <alignment horizontal="right"/>
    </xf>
    <xf numFmtId="1" fontId="13" fillId="0" borderId="13" xfId="0" applyNumberFormat="1" applyFont="1" applyFill="1" applyBorder="1" applyAlignment="1">
      <alignment horizontal="right"/>
    </xf>
    <xf numFmtId="1" fontId="24" fillId="0" borderId="0" xfId="0" applyNumberFormat="1" applyFont="1" applyFill="1" applyAlignment="1" applyProtection="1">
      <alignment horizontal="right"/>
      <protection locked="0"/>
    </xf>
    <xf numFmtId="1" fontId="8" fillId="0" borderId="0" xfId="0" applyNumberFormat="1" applyFont="1" applyFill="1" applyAlignment="1">
      <alignment horizontal="right"/>
    </xf>
    <xf numFmtId="1" fontId="15" fillId="0" borderId="3" xfId="0" applyNumberFormat="1" applyFont="1" applyFill="1" applyBorder="1" applyAlignment="1" applyProtection="1">
      <alignment horizontal="right" wrapText="1"/>
      <protection locked="0"/>
    </xf>
    <xf numFmtId="0" fontId="13" fillId="0" borderId="17" xfId="0" applyFont="1" applyFill="1" applyBorder="1" applyAlignment="1">
      <alignment horizontal="center" vertical="center" wrapText="1"/>
    </xf>
    <xf numFmtId="0" fontId="19" fillId="0" borderId="52" xfId="0" applyFont="1" applyFill="1" applyBorder="1" applyAlignment="1">
      <alignment horizontal="left" vertical="top" wrapText="1"/>
    </xf>
    <xf numFmtId="41" fontId="19" fillId="0" borderId="58" xfId="0" applyNumberFormat="1" applyFont="1" applyFill="1" applyBorder="1" applyAlignment="1">
      <alignment horizontal="left" vertical="top" wrapText="1"/>
    </xf>
    <xf numFmtId="41" fontId="16" fillId="0" borderId="4" xfId="0" applyNumberFormat="1" applyFont="1" applyFill="1" applyBorder="1" applyAlignment="1"/>
    <xf numFmtId="41" fontId="13" fillId="0" borderId="50" xfId="0" applyNumberFormat="1" applyFont="1" applyFill="1" applyBorder="1" applyAlignment="1"/>
    <xf numFmtId="41" fontId="13" fillId="0" borderId="0" xfId="0" applyNumberFormat="1" applyFont="1" applyFill="1" applyBorder="1" applyAlignment="1"/>
    <xf numFmtId="41" fontId="18" fillId="0" borderId="46" xfId="0" applyNumberFormat="1" applyFont="1" applyFill="1" applyBorder="1" applyAlignment="1"/>
    <xf numFmtId="41" fontId="18" fillId="0" borderId="50" xfId="0" applyNumberFormat="1" applyFont="1" applyFill="1" applyBorder="1" applyAlignment="1"/>
    <xf numFmtId="1" fontId="16" fillId="0" borderId="3" xfId="0" applyNumberFormat="1" applyFont="1" applyFill="1" applyBorder="1" applyAlignment="1" applyProtection="1">
      <alignment horizontal="right"/>
      <protection locked="0"/>
    </xf>
    <xf numFmtId="1" fontId="28" fillId="0" borderId="3" xfId="0" applyNumberFormat="1" applyFont="1" applyFill="1" applyBorder="1" applyAlignment="1" applyProtection="1">
      <alignment horizontal="right" wrapText="1"/>
      <protection locked="0"/>
    </xf>
    <xf numFmtId="1" fontId="28" fillId="0" borderId="3" xfId="0" applyNumberFormat="1" applyFont="1" applyFill="1" applyBorder="1" applyAlignment="1" applyProtection="1">
      <alignment horizontal="right" wrapText="1"/>
    </xf>
    <xf numFmtId="1" fontId="18" fillId="0" borderId="3" xfId="0" applyNumberFormat="1" applyFont="1" applyFill="1" applyBorder="1" applyAlignment="1" applyProtection="1">
      <alignment horizontal="right" wrapText="1"/>
    </xf>
    <xf numFmtId="1" fontId="18" fillId="0" borderId="3" xfId="0" applyNumberFormat="1" applyFont="1" applyFill="1" applyBorder="1" applyAlignment="1">
      <alignment horizontal="right" wrapText="1"/>
    </xf>
    <xf numFmtId="1" fontId="18" fillId="0" borderId="6" xfId="0" applyNumberFormat="1" applyFont="1" applyFill="1" applyBorder="1" applyAlignment="1">
      <alignment horizontal="right"/>
    </xf>
    <xf numFmtId="0" fontId="13" fillId="0" borderId="4" xfId="0" applyFont="1" applyFill="1" applyBorder="1" applyAlignment="1">
      <alignment horizontal="center" vertical="center" wrapText="1"/>
    </xf>
    <xf numFmtId="41" fontId="16" fillId="0" borderId="4" xfId="0" applyNumberFormat="1" applyFont="1" applyFill="1" applyBorder="1" applyAlignment="1">
      <alignment horizontal="right"/>
    </xf>
    <xf numFmtId="41" fontId="19" fillId="0" borderId="4" xfId="0" applyNumberFormat="1" applyFont="1" applyBorder="1" applyAlignment="1">
      <alignment horizontal="right" wrapText="1"/>
    </xf>
    <xf numFmtId="41" fontId="19" fillId="0" borderId="28" xfId="0" applyNumberFormat="1" applyFont="1" applyBorder="1" applyAlignment="1">
      <alignment horizontal="right" wrapText="1"/>
    </xf>
    <xf numFmtId="41" fontId="15" fillId="0" borderId="12" xfId="0" applyNumberFormat="1" applyFont="1" applyFill="1" applyBorder="1"/>
    <xf numFmtId="41" fontId="13" fillId="0" borderId="47" xfId="0" applyNumberFormat="1" applyFont="1" applyFill="1" applyBorder="1"/>
    <xf numFmtId="41" fontId="13" fillId="0" borderId="4" xfId="0" applyNumberFormat="1" applyFont="1" applyFill="1" applyBorder="1"/>
    <xf numFmtId="41" fontId="13" fillId="0" borderId="9" xfId="0" applyNumberFormat="1" applyFont="1" applyFill="1" applyBorder="1"/>
    <xf numFmtId="41" fontId="13" fillId="0" borderId="46" xfId="0" applyNumberFormat="1" applyFont="1" applyFill="1" applyBorder="1"/>
    <xf numFmtId="41" fontId="13" fillId="0" borderId="0" xfId="0" applyNumberFormat="1" applyFont="1" applyFill="1"/>
    <xf numFmtId="41" fontId="13" fillId="0" borderId="29" xfId="0" applyNumberFormat="1" applyFont="1" applyFill="1" applyBorder="1" applyAlignment="1"/>
    <xf numFmtId="41" fontId="10" fillId="0" borderId="0" xfId="0" applyNumberFormat="1" applyFont="1" applyFill="1"/>
    <xf numFmtId="41" fontId="24" fillId="0" borderId="0" xfId="0" applyNumberFormat="1" applyFont="1" applyFill="1" applyProtection="1">
      <protection locked="0"/>
    </xf>
    <xf numFmtId="41" fontId="8" fillId="0" borderId="0" xfId="0" applyNumberFormat="1" applyFont="1" applyFill="1"/>
    <xf numFmtId="1" fontId="19" fillId="0" borderId="0" xfId="0" applyNumberFormat="1" applyFont="1" applyFill="1" applyBorder="1" applyAlignment="1">
      <alignment horizontal="left" vertical="top" wrapText="1"/>
    </xf>
    <xf numFmtId="1" fontId="13" fillId="0" borderId="57" xfId="0" applyNumberFormat="1" applyFont="1" applyFill="1" applyBorder="1" applyAlignment="1">
      <alignment horizontal="center" vertical="center" wrapText="1"/>
    </xf>
    <xf numFmtId="1" fontId="19" fillId="0" borderId="8" xfId="0" applyNumberFormat="1" applyFont="1" applyFill="1" applyBorder="1" applyAlignment="1" applyProtection="1">
      <alignment horizontal="right" wrapText="1"/>
      <protection locked="0"/>
    </xf>
    <xf numFmtId="1" fontId="13" fillId="0" borderId="2" xfId="0" applyNumberFormat="1" applyFont="1" applyFill="1" applyBorder="1" applyAlignment="1">
      <alignment horizontal="left"/>
    </xf>
    <xf numFmtId="1" fontId="13" fillId="0" borderId="0" xfId="0" applyNumberFormat="1" applyFont="1" applyFill="1"/>
    <xf numFmtId="1" fontId="10" fillId="0" borderId="0" xfId="0" applyNumberFormat="1" applyFont="1" applyFill="1"/>
    <xf numFmtId="1" fontId="24" fillId="0" borderId="0" xfId="0" applyNumberFormat="1" applyFont="1" applyFill="1" applyProtection="1">
      <protection locked="0"/>
    </xf>
    <xf numFmtId="1" fontId="8" fillId="0" borderId="0" xfId="0" applyNumberFormat="1" applyFont="1" applyFill="1"/>
    <xf numFmtId="41" fontId="0" fillId="0" borderId="0" xfId="0" applyNumberFormat="1"/>
    <xf numFmtId="41" fontId="14" fillId="0" borderId="29" xfId="0" applyNumberFormat="1" applyFont="1" applyFill="1" applyBorder="1" applyAlignment="1"/>
    <xf numFmtId="41" fontId="0" fillId="0" borderId="0" xfId="0" applyNumberFormat="1" applyProtection="1">
      <protection locked="0"/>
    </xf>
    <xf numFmtId="1" fontId="15" fillId="0" borderId="0" xfId="0" applyNumberFormat="1" applyFont="1" applyFill="1" applyAlignment="1" applyProtection="1">
      <alignment horizontal="right"/>
      <protection locked="0"/>
    </xf>
    <xf numFmtId="0" fontId="19"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17"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33" xfId="0" applyFont="1" applyFill="1" applyBorder="1" applyAlignment="1">
      <alignment horizontal="left" vertical="top" wrapText="1"/>
    </xf>
    <xf numFmtId="0" fontId="28"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0" fillId="0" borderId="18" xfId="0" applyFont="1" applyFill="1" applyBorder="1" applyAlignment="1">
      <alignment vertical="top"/>
    </xf>
    <xf numFmtId="0" fontId="0" fillId="0" borderId="33" xfId="0" applyFont="1" applyFill="1" applyBorder="1" applyAlignment="1">
      <alignment vertical="top"/>
    </xf>
    <xf numFmtId="3" fontId="18" fillId="0" borderId="34" xfId="0" applyNumberFormat="1" applyFont="1" applyFill="1" applyBorder="1" applyAlignment="1" applyProtection="1">
      <alignment horizontal="left" vertical="top" wrapText="1"/>
    </xf>
    <xf numFmtId="3" fontId="18" fillId="0" borderId="35" xfId="0" applyNumberFormat="1" applyFont="1" applyFill="1" applyBorder="1" applyAlignment="1" applyProtection="1">
      <alignment horizontal="left" vertical="top" wrapText="1"/>
    </xf>
    <xf numFmtId="3" fontId="18" fillId="0" borderId="36" xfId="0" applyNumberFormat="1" applyFont="1" applyFill="1" applyBorder="1" applyAlignment="1" applyProtection="1">
      <alignment horizontal="left" vertical="top" wrapText="1"/>
    </xf>
    <xf numFmtId="0" fontId="12" fillId="0" borderId="37"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3" fillId="0" borderId="34" xfId="0" applyFont="1" applyFill="1" applyBorder="1" applyAlignment="1">
      <alignment horizontal="left" vertical="top"/>
    </xf>
    <xf numFmtId="0" fontId="13" fillId="0" borderId="35" xfId="0" applyFont="1" applyFill="1" applyBorder="1" applyAlignment="1">
      <alignment horizontal="left" vertical="top"/>
    </xf>
    <xf numFmtId="0" fontId="13" fillId="0" borderId="36" xfId="0" applyFont="1" applyFill="1" applyBorder="1" applyAlignment="1">
      <alignment horizontal="left" vertical="top"/>
    </xf>
    <xf numFmtId="0" fontId="13" fillId="0" borderId="17" xfId="0" applyFont="1" applyFill="1" applyBorder="1" applyAlignment="1">
      <alignment horizontal="right" wrapText="1"/>
    </xf>
    <xf numFmtId="0" fontId="13" fillId="0" borderId="18" xfId="0" applyFont="1" applyFill="1" applyBorder="1" applyAlignment="1">
      <alignment horizontal="right" wrapText="1"/>
    </xf>
    <xf numFmtId="0" fontId="13" fillId="0" borderId="33" xfId="0" applyFont="1" applyFill="1" applyBorder="1" applyAlignment="1">
      <alignment horizontal="right" wrapText="1"/>
    </xf>
    <xf numFmtId="0" fontId="13" fillId="0" borderId="53" xfId="0" applyFont="1" applyFill="1" applyBorder="1" applyAlignment="1">
      <alignment horizontal="right" wrapText="1"/>
    </xf>
    <xf numFmtId="0" fontId="13" fillId="0" borderId="17" xfId="0" applyFont="1" applyFill="1" applyBorder="1" applyAlignment="1">
      <alignment horizontal="left" vertical="top"/>
    </xf>
    <xf numFmtId="0" fontId="13" fillId="0" borderId="18" xfId="0" applyFont="1" applyFill="1" applyBorder="1" applyAlignment="1">
      <alignment horizontal="left" vertical="top"/>
    </xf>
    <xf numFmtId="0" fontId="13" fillId="0" borderId="33" xfId="0" applyFont="1" applyFill="1" applyBorder="1" applyAlignment="1">
      <alignment horizontal="left" vertical="top"/>
    </xf>
    <xf numFmtId="0" fontId="32" fillId="0" borderId="18" xfId="0" applyFont="1" applyBorder="1" applyAlignment="1">
      <alignment horizontal="right" wrapText="1"/>
    </xf>
    <xf numFmtId="0" fontId="18" fillId="0" borderId="17" xfId="0" applyFont="1" applyFill="1" applyBorder="1" applyAlignment="1">
      <alignment horizontal="right" wrapText="1"/>
    </xf>
    <xf numFmtId="0" fontId="11" fillId="0" borderId="18" xfId="0" applyFont="1" applyBorder="1" applyAlignment="1">
      <alignment horizontal="right" wrapText="1"/>
    </xf>
    <xf numFmtId="0" fontId="13" fillId="0" borderId="19" xfId="0" applyFont="1" applyFill="1" applyBorder="1" applyAlignment="1">
      <alignment horizontal="center"/>
    </xf>
    <xf numFmtId="0" fontId="13" fillId="0" borderId="21" xfId="0" applyFont="1" applyFill="1" applyBorder="1" applyAlignment="1">
      <alignment horizontal="center"/>
    </xf>
    <xf numFmtId="2" fontId="13" fillId="0" borderId="30" xfId="0" applyNumberFormat="1" applyFont="1" applyFill="1" applyBorder="1" applyAlignment="1">
      <alignment horizontal="left"/>
    </xf>
    <xf numFmtId="2" fontId="13" fillId="0" borderId="31" xfId="0" applyNumberFormat="1" applyFont="1" applyFill="1" applyBorder="1" applyAlignment="1">
      <alignment horizontal="left"/>
    </xf>
    <xf numFmtId="2" fontId="13" fillId="0" borderId="27" xfId="0" applyNumberFormat="1" applyFont="1" applyFill="1" applyBorder="1" applyAlignment="1">
      <alignment horizontal="left"/>
    </xf>
    <xf numFmtId="0" fontId="13" fillId="0" borderId="32" xfId="0" applyFont="1" applyFill="1" applyBorder="1" applyAlignment="1">
      <alignment horizontal="left"/>
    </xf>
    <xf numFmtId="0" fontId="13" fillId="0" borderId="14" xfId="0" applyFont="1" applyFill="1" applyBorder="1" applyAlignment="1">
      <alignment horizontal="left"/>
    </xf>
    <xf numFmtId="2" fontId="13" fillId="0" borderId="17" xfId="0" applyNumberFormat="1" applyFont="1" applyFill="1" applyBorder="1" applyAlignment="1">
      <alignment horizontal="left"/>
    </xf>
    <xf numFmtId="2" fontId="13" fillId="0" borderId="18" xfId="0" applyNumberFormat="1" applyFont="1" applyFill="1" applyBorder="1" applyAlignment="1">
      <alignment horizontal="left"/>
    </xf>
    <xf numFmtId="2" fontId="13" fillId="0" borderId="2" xfId="0" applyNumberFormat="1" applyFont="1" applyFill="1" applyBorder="1" applyAlignment="1">
      <alignment horizontal="left"/>
    </xf>
    <xf numFmtId="2" fontId="13" fillId="0" borderId="7" xfId="0" applyNumberFormat="1" applyFont="1" applyFill="1" applyBorder="1" applyAlignment="1">
      <alignment horizontal="left"/>
    </xf>
    <xf numFmtId="2" fontId="13" fillId="0" borderId="8" xfId="0" applyNumberFormat="1" applyFont="1" applyFill="1" applyBorder="1" applyAlignment="1">
      <alignment horizontal="left"/>
    </xf>
    <xf numFmtId="2" fontId="13" fillId="0" borderId="6" xfId="0" applyNumberFormat="1" applyFont="1" applyFill="1" applyBorder="1" applyAlignment="1">
      <alignment horizontal="left"/>
    </xf>
    <xf numFmtId="2" fontId="13" fillId="0" borderId="32" xfId="0" applyNumberFormat="1" applyFont="1" applyFill="1" applyBorder="1" applyAlignment="1">
      <alignment horizontal="left"/>
    </xf>
    <xf numFmtId="2" fontId="13" fillId="0" borderId="14" xfId="0" applyNumberFormat="1" applyFont="1" applyFill="1" applyBorder="1" applyAlignment="1">
      <alignment horizontal="left"/>
    </xf>
    <xf numFmtId="2" fontId="13" fillId="0" borderId="20" xfId="0" applyNumberFormat="1" applyFont="1" applyFill="1" applyBorder="1" applyAlignment="1">
      <alignment horizontal="left"/>
    </xf>
    <xf numFmtId="2" fontId="12" fillId="0" borderId="19" xfId="0" applyNumberFormat="1" applyFont="1" applyFill="1" applyBorder="1" applyAlignment="1">
      <alignment horizontal="center"/>
    </xf>
    <xf numFmtId="2" fontId="12" fillId="0" borderId="14" xfId="0" applyNumberFormat="1" applyFont="1" applyFill="1" applyBorder="1" applyAlignment="1">
      <alignment horizontal="center"/>
    </xf>
    <xf numFmtId="2" fontId="12" fillId="0" borderId="20" xfId="0" applyNumberFormat="1" applyFont="1" applyFill="1" applyBorder="1" applyAlignment="1">
      <alignment horizontal="center"/>
    </xf>
    <xf numFmtId="0" fontId="13" fillId="0" borderId="37"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4" fillId="0" borderId="19"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9" fillId="0" borderId="49" xfId="0" applyFont="1" applyFill="1" applyBorder="1" applyAlignment="1">
      <alignment horizontal="left" vertical="top" wrapText="1"/>
    </xf>
    <xf numFmtId="0" fontId="19" fillId="0" borderId="28" xfId="0" applyFont="1" applyFill="1" applyBorder="1" applyAlignment="1">
      <alignment horizontal="left" vertical="top" wrapText="1"/>
    </xf>
    <xf numFmtId="0" fontId="13" fillId="0" borderId="52" xfId="0" applyFont="1" applyFill="1" applyBorder="1" applyAlignment="1">
      <alignment horizontal="right" wrapText="1"/>
    </xf>
    <xf numFmtId="0" fontId="13" fillId="0" borderId="35" xfId="0" applyFont="1" applyFill="1" applyBorder="1" applyAlignment="1">
      <alignment horizontal="right" wrapText="1"/>
    </xf>
    <xf numFmtId="0" fontId="13" fillId="0" borderId="0" xfId="0" applyFont="1" applyFill="1" applyBorder="1" applyAlignment="1">
      <alignment horizontal="right" wrapText="1"/>
    </xf>
    <xf numFmtId="0" fontId="13" fillId="0" borderId="36" xfId="0" applyFont="1" applyFill="1" applyBorder="1" applyAlignment="1">
      <alignment horizontal="right" wrapText="1"/>
    </xf>
    <xf numFmtId="0" fontId="0" fillId="0" borderId="18" xfId="0" applyBorder="1" applyAlignment="1">
      <alignment horizontal="right" wrapText="1"/>
    </xf>
    <xf numFmtId="0" fontId="18" fillId="0" borderId="34" xfId="0" applyFont="1" applyFill="1" applyBorder="1" applyAlignment="1">
      <alignment horizontal="right" wrapText="1"/>
    </xf>
    <xf numFmtId="0" fontId="11" fillId="0" borderId="35" xfId="0" applyFont="1" applyBorder="1" applyAlignment="1">
      <alignment horizontal="right" wrapText="1"/>
    </xf>
    <xf numFmtId="2" fontId="13" fillId="0" borderId="39" xfId="0" applyNumberFormat="1" applyFont="1" applyFill="1" applyBorder="1" applyAlignment="1">
      <alignment horizontal="left"/>
    </xf>
    <xf numFmtId="2" fontId="13" fillId="0" borderId="13" xfId="0" applyNumberFormat="1" applyFont="1" applyFill="1" applyBorder="1" applyAlignment="1">
      <alignment horizontal="left"/>
    </xf>
    <xf numFmtId="0" fontId="18" fillId="0" borderId="3" xfId="0" applyNumberFormat="1" applyFont="1" applyFill="1" applyBorder="1" applyAlignment="1" applyProtection="1">
      <alignment horizontal="left" vertical="top" wrapText="1"/>
    </xf>
    <xf numFmtId="0" fontId="18" fillId="0" borderId="4" xfId="0" applyNumberFormat="1" applyFont="1" applyFill="1" applyBorder="1" applyAlignment="1" applyProtection="1">
      <alignment horizontal="left" vertical="top" wrapText="1"/>
    </xf>
    <xf numFmtId="0" fontId="18" fillId="0" borderId="17" xfId="0" applyFont="1" applyFill="1" applyBorder="1" applyAlignment="1">
      <alignment horizontal="left" vertical="top"/>
    </xf>
    <xf numFmtId="0" fontId="18" fillId="0" borderId="18" xfId="0" applyFont="1" applyFill="1" applyBorder="1" applyAlignment="1">
      <alignment horizontal="left" vertical="top"/>
    </xf>
    <xf numFmtId="0" fontId="18" fillId="0" borderId="33" xfId="0" applyFont="1" applyFill="1" applyBorder="1" applyAlignment="1">
      <alignment horizontal="left" vertical="top"/>
    </xf>
    <xf numFmtId="2" fontId="13" fillId="0" borderId="15" xfId="0" applyNumberFormat="1" applyFont="1" applyFill="1" applyBorder="1" applyAlignment="1">
      <alignment horizontal="left"/>
    </xf>
    <xf numFmtId="2" fontId="13" fillId="0" borderId="16" xfId="0" applyNumberFormat="1" applyFont="1" applyFill="1" applyBorder="1" applyAlignment="1">
      <alignment horizontal="left"/>
    </xf>
    <xf numFmtId="2" fontId="13" fillId="0" borderId="11" xfId="0" applyNumberFormat="1" applyFont="1" applyFill="1" applyBorder="1" applyAlignment="1">
      <alignment horizontal="left"/>
    </xf>
    <xf numFmtId="41" fontId="18" fillId="0" borderId="17" xfId="0" applyNumberFormat="1" applyFont="1" applyFill="1" applyBorder="1" applyAlignment="1">
      <alignment horizontal="right"/>
    </xf>
    <xf numFmtId="41" fontId="18" fillId="0" borderId="18" xfId="0" applyNumberFormat="1" applyFont="1" applyFill="1" applyBorder="1" applyAlignment="1">
      <alignment horizontal="right"/>
    </xf>
    <xf numFmtId="41" fontId="18" fillId="0" borderId="33" xfId="0" applyNumberFormat="1" applyFont="1" applyFill="1" applyBorder="1" applyAlignment="1">
      <alignment horizontal="right"/>
    </xf>
    <xf numFmtId="0" fontId="29" fillId="0" borderId="17" xfId="0" applyFont="1" applyFill="1" applyBorder="1" applyAlignment="1">
      <alignment horizontal="left" vertical="top"/>
    </xf>
    <xf numFmtId="0" fontId="29" fillId="0" borderId="18" xfId="0" applyFont="1" applyFill="1" applyBorder="1" applyAlignment="1">
      <alignment horizontal="left" vertical="top"/>
    </xf>
    <xf numFmtId="0" fontId="29" fillId="0" borderId="33" xfId="0" applyFont="1" applyFill="1" applyBorder="1" applyAlignment="1">
      <alignment horizontal="left" vertical="top"/>
    </xf>
    <xf numFmtId="0" fontId="21" fillId="0" borderId="7" xfId="0" applyFont="1" applyFill="1" applyBorder="1" applyAlignment="1">
      <alignment horizontal="center"/>
    </xf>
    <xf numFmtId="0" fontId="21" fillId="0" borderId="8" xfId="0" applyFont="1" applyFill="1" applyBorder="1" applyAlignment="1">
      <alignment horizontal="center"/>
    </xf>
    <xf numFmtId="0" fontId="21" fillId="0" borderId="43" xfId="0" applyFont="1" applyFill="1" applyBorder="1" applyAlignment="1">
      <alignment horizontal="center"/>
    </xf>
    <xf numFmtId="0" fontId="21" fillId="0" borderId="44" xfId="0" applyFont="1" applyFill="1" applyBorder="1" applyAlignment="1">
      <alignment horizontal="center"/>
    </xf>
    <xf numFmtId="0" fontId="21" fillId="0" borderId="0" xfId="0" applyFont="1" applyFill="1" applyBorder="1" applyAlignment="1">
      <alignment horizontal="center"/>
    </xf>
    <xf numFmtId="0" fontId="21" fillId="0" borderId="45" xfId="0" applyFont="1" applyFill="1" applyBorder="1" applyAlignment="1">
      <alignment horizontal="center"/>
    </xf>
    <xf numFmtId="0" fontId="21" fillId="0" borderId="34" xfId="0" applyFont="1" applyFill="1" applyBorder="1" applyAlignment="1">
      <alignment horizontal="center"/>
    </xf>
    <xf numFmtId="0" fontId="21" fillId="0" borderId="35" xfId="0" applyFont="1" applyFill="1" applyBorder="1" applyAlignment="1">
      <alignment horizontal="center"/>
    </xf>
    <xf numFmtId="0" fontId="21" fillId="0" borderId="36" xfId="0" applyFont="1" applyFill="1" applyBorder="1" applyAlignment="1">
      <alignment horizontal="center"/>
    </xf>
    <xf numFmtId="0" fontId="16" fillId="0" borderId="22" xfId="0" applyFont="1" applyFill="1" applyBorder="1" applyAlignment="1">
      <alignment horizontal="center" vertical="top" wrapText="1"/>
    </xf>
    <xf numFmtId="0" fontId="16" fillId="0" borderId="42" xfId="0" applyFont="1" applyFill="1" applyBorder="1" applyAlignment="1">
      <alignment horizontal="center" vertical="top" wrapText="1"/>
    </xf>
    <xf numFmtId="0" fontId="16" fillId="0" borderId="25"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41" xfId="0" applyFont="1" applyFill="1" applyBorder="1" applyAlignment="1">
      <alignment horizontal="center" vertical="top" wrapText="1"/>
    </xf>
    <xf numFmtId="0" fontId="16" fillId="0" borderId="23" xfId="0" applyFont="1" applyFill="1" applyBorder="1" applyAlignment="1">
      <alignment horizontal="center" vertical="top" wrapText="1"/>
    </xf>
    <xf numFmtId="2" fontId="18" fillId="0" borderId="7" xfId="0" applyNumberFormat="1" applyFont="1" applyFill="1" applyBorder="1" applyAlignment="1">
      <alignment horizontal="left"/>
    </xf>
    <xf numFmtId="2" fontId="18" fillId="0" borderId="8" xfId="0" applyNumberFormat="1" applyFont="1" applyFill="1" applyBorder="1" applyAlignment="1">
      <alignment horizontal="left"/>
    </xf>
    <xf numFmtId="2" fontId="18" fillId="0" borderId="6" xfId="0" applyNumberFormat="1" applyFont="1" applyFill="1" applyBorder="1" applyAlignment="1">
      <alignment horizontal="left"/>
    </xf>
    <xf numFmtId="2" fontId="13" fillId="0" borderId="21" xfId="0" applyNumberFormat="1" applyFont="1" applyFill="1" applyBorder="1" applyAlignment="1">
      <alignment horizontal="left"/>
    </xf>
    <xf numFmtId="0" fontId="18" fillId="0" borderId="17"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33" xfId="0" applyFont="1" applyFill="1" applyBorder="1" applyAlignment="1">
      <alignment horizontal="left" vertical="top" wrapText="1"/>
    </xf>
    <xf numFmtId="0" fontId="13" fillId="0" borderId="51" xfId="0" applyFont="1" applyFill="1" applyBorder="1" applyAlignment="1">
      <alignment horizontal="right" wrapText="1"/>
    </xf>
    <xf numFmtId="0" fontId="18" fillId="0" borderId="18" xfId="0" applyFont="1" applyFill="1" applyBorder="1" applyAlignment="1">
      <alignment horizontal="right" wrapText="1"/>
    </xf>
    <xf numFmtId="0" fontId="18" fillId="0" borderId="33" xfId="0" applyFont="1" applyFill="1" applyBorder="1" applyAlignment="1">
      <alignment horizontal="right" wrapText="1"/>
    </xf>
    <xf numFmtId="0" fontId="18" fillId="0" borderId="34" xfId="0" applyFont="1" applyFill="1" applyBorder="1" applyAlignment="1">
      <alignment horizontal="left" vertical="top" wrapText="1"/>
    </xf>
    <xf numFmtId="0" fontId="18" fillId="0" borderId="35" xfId="0" applyFont="1" applyFill="1" applyBorder="1" applyAlignment="1">
      <alignment horizontal="left" vertical="top" wrapText="1"/>
    </xf>
    <xf numFmtId="0" fontId="18" fillId="0" borderId="36" xfId="0" applyFont="1" applyFill="1" applyBorder="1" applyAlignment="1">
      <alignment horizontal="left" vertical="top" wrapText="1"/>
    </xf>
    <xf numFmtId="0" fontId="16" fillId="0" borderId="5" xfId="0" applyFont="1" applyFill="1" applyBorder="1" applyAlignment="1">
      <alignment horizontal="center" vertical="top"/>
    </xf>
    <xf numFmtId="0" fontId="16" fillId="0" borderId="41" xfId="0" applyFont="1" applyFill="1" applyBorder="1" applyAlignment="1">
      <alignment horizontal="center" vertical="top"/>
    </xf>
    <xf numFmtId="0" fontId="16" fillId="0" borderId="23" xfId="0" applyFont="1" applyFill="1" applyBorder="1" applyAlignment="1">
      <alignment horizontal="center" vertical="top"/>
    </xf>
    <xf numFmtId="0" fontId="16" fillId="0" borderId="22" xfId="0" applyFont="1" applyFill="1" applyBorder="1" applyAlignment="1">
      <alignment horizontal="center" vertical="top"/>
    </xf>
    <xf numFmtId="0" fontId="16" fillId="0" borderId="42" xfId="0" applyFont="1" applyFill="1" applyBorder="1" applyAlignment="1">
      <alignment horizontal="center" vertical="top"/>
    </xf>
    <xf numFmtId="0" fontId="16" fillId="0" borderId="25" xfId="0" applyFont="1" applyFill="1" applyBorder="1" applyAlignment="1">
      <alignment horizontal="center" vertical="top"/>
    </xf>
    <xf numFmtId="2" fontId="21" fillId="0" borderId="7" xfId="0" applyNumberFormat="1" applyFont="1" applyFill="1" applyBorder="1" applyAlignment="1">
      <alignment horizontal="center" wrapText="1"/>
    </xf>
    <xf numFmtId="2" fontId="21" fillId="0" borderId="8" xfId="0" applyNumberFormat="1" applyFont="1" applyFill="1" applyBorder="1" applyAlignment="1">
      <alignment horizontal="center" wrapText="1"/>
    </xf>
    <xf numFmtId="2" fontId="21" fillId="0" borderId="43" xfId="0" applyNumberFormat="1" applyFont="1" applyFill="1" applyBorder="1" applyAlignment="1">
      <alignment horizontal="center" wrapText="1"/>
    </xf>
    <xf numFmtId="2" fontId="21" fillId="0" borderId="44" xfId="0" applyNumberFormat="1" applyFont="1" applyFill="1" applyBorder="1" applyAlignment="1">
      <alignment horizontal="center" wrapText="1"/>
    </xf>
    <xf numFmtId="2" fontId="21" fillId="0" borderId="0" xfId="0" applyNumberFormat="1" applyFont="1" applyFill="1" applyBorder="1" applyAlignment="1">
      <alignment horizontal="center" wrapText="1"/>
    </xf>
    <xf numFmtId="2" fontId="21" fillId="0" borderId="45" xfId="0" applyNumberFormat="1" applyFont="1" applyFill="1" applyBorder="1" applyAlignment="1">
      <alignment horizontal="center" wrapText="1"/>
    </xf>
    <xf numFmtId="0" fontId="18" fillId="0" borderId="17" xfId="0" applyNumberFormat="1" applyFont="1" applyFill="1" applyBorder="1" applyAlignment="1" applyProtection="1">
      <alignment horizontal="left" vertical="top" wrapText="1"/>
    </xf>
    <xf numFmtId="0" fontId="18" fillId="0" borderId="18" xfId="0" applyNumberFormat="1" applyFont="1" applyFill="1" applyBorder="1" applyAlignment="1" applyProtection="1">
      <alignment horizontal="left" vertical="top" wrapText="1"/>
    </xf>
    <xf numFmtId="0" fontId="18" fillId="0" borderId="33" xfId="0" applyNumberFormat="1" applyFont="1" applyFill="1" applyBorder="1" applyAlignment="1" applyProtection="1">
      <alignment horizontal="left" vertical="top" wrapText="1"/>
    </xf>
    <xf numFmtId="0" fontId="13" fillId="0" borderId="19" xfId="0" applyFont="1" applyFill="1" applyBorder="1" applyAlignment="1">
      <alignment horizontal="center" vertical="top"/>
    </xf>
    <xf numFmtId="0" fontId="13" fillId="0" borderId="14" xfId="0" applyFont="1" applyFill="1" applyBorder="1" applyAlignment="1">
      <alignment horizontal="center" vertical="top"/>
    </xf>
    <xf numFmtId="2" fontId="13" fillId="0" borderId="19" xfId="0" applyNumberFormat="1" applyFont="1" applyFill="1" applyBorder="1" applyAlignment="1">
      <alignment horizontal="center"/>
    </xf>
    <xf numFmtId="2" fontId="13" fillId="0" borderId="14" xfId="0" applyNumberFormat="1" applyFont="1" applyFill="1" applyBorder="1" applyAlignment="1">
      <alignment horizontal="center"/>
    </xf>
    <xf numFmtId="2" fontId="13" fillId="0" borderId="20" xfId="0" applyNumberFormat="1" applyFont="1" applyFill="1" applyBorder="1" applyAlignment="1">
      <alignment horizontal="center"/>
    </xf>
    <xf numFmtId="0" fontId="13" fillId="0" borderId="21" xfId="0" applyFont="1" applyFill="1" applyBorder="1" applyAlignment="1">
      <alignment horizontal="center" vertical="top"/>
    </xf>
    <xf numFmtId="0" fontId="18" fillId="0" borderId="17" xfId="0" applyNumberFormat="1" applyFont="1" applyFill="1" applyBorder="1" applyAlignment="1" applyProtection="1">
      <alignment horizontal="right" vertical="top" wrapText="1"/>
    </xf>
    <xf numFmtId="0" fontId="18" fillId="0" borderId="18" xfId="0" applyNumberFormat="1" applyFont="1" applyFill="1" applyBorder="1" applyAlignment="1" applyProtection="1">
      <alignment horizontal="right" vertical="top" wrapText="1"/>
    </xf>
    <xf numFmtId="0" fontId="18" fillId="0" borderId="33" xfId="0" applyNumberFormat="1" applyFont="1" applyFill="1" applyBorder="1" applyAlignment="1" applyProtection="1">
      <alignment horizontal="right" vertical="top" wrapText="1"/>
    </xf>
    <xf numFmtId="41" fontId="18" fillId="0" borderId="7" xfId="0" applyNumberFormat="1" applyFont="1" applyFill="1" applyBorder="1" applyAlignment="1">
      <alignment horizontal="right"/>
    </xf>
    <xf numFmtId="41" fontId="18" fillId="0" borderId="8" xfId="0" applyNumberFormat="1" applyFont="1" applyFill="1" applyBorder="1" applyAlignment="1">
      <alignment horizontal="right"/>
    </xf>
    <xf numFmtId="41" fontId="18" fillId="0" borderId="48" xfId="0" applyNumberFormat="1" applyFont="1" applyFill="1" applyBorder="1" applyAlignment="1">
      <alignment horizontal="right"/>
    </xf>
    <xf numFmtId="1" fontId="18" fillId="0" borderId="22" xfId="0" applyNumberFormat="1" applyFont="1" applyFill="1" applyBorder="1" applyAlignment="1" applyProtection="1">
      <alignment horizontal="right" wrapText="1"/>
    </xf>
    <xf numFmtId="1" fontId="18" fillId="0" borderId="42" xfId="0" applyNumberFormat="1" applyFont="1" applyFill="1" applyBorder="1" applyAlignment="1" applyProtection="1">
      <alignment horizontal="right" wrapText="1"/>
    </xf>
    <xf numFmtId="1" fontId="18" fillId="0" borderId="25" xfId="0" applyNumberFormat="1" applyFont="1" applyFill="1" applyBorder="1" applyAlignment="1" applyProtection="1">
      <alignment horizontal="right" wrapText="1"/>
    </xf>
    <xf numFmtId="4" fontId="18" fillId="0" borderId="17" xfId="0" applyNumberFormat="1" applyFont="1" applyFill="1" applyBorder="1" applyAlignment="1">
      <alignment horizontal="right"/>
    </xf>
    <xf numFmtId="4" fontId="18" fillId="0" borderId="18" xfId="0" applyNumberFormat="1" applyFont="1" applyFill="1" applyBorder="1" applyAlignment="1">
      <alignment horizontal="right"/>
    </xf>
    <xf numFmtId="4" fontId="18" fillId="0" borderId="33" xfId="0" applyNumberFormat="1" applyFont="1" applyFill="1" applyBorder="1" applyAlignment="1">
      <alignment horizontal="right"/>
    </xf>
    <xf numFmtId="0" fontId="13" fillId="0" borderId="14" xfId="0" applyFont="1" applyFill="1" applyBorder="1" applyAlignment="1">
      <alignment horizontal="center"/>
    </xf>
    <xf numFmtId="2" fontId="13" fillId="0" borderId="40" xfId="0" applyNumberFormat="1" applyFont="1" applyFill="1" applyBorder="1" applyAlignment="1">
      <alignment horizontal="left"/>
    </xf>
    <xf numFmtId="0" fontId="18" fillId="0" borderId="30" xfId="0" applyFont="1" applyFill="1" applyBorder="1" applyAlignment="1">
      <alignment horizontal="right" wrapText="1"/>
    </xf>
    <xf numFmtId="0" fontId="11" fillId="0" borderId="31" xfId="0" applyFont="1" applyBorder="1" applyAlignment="1">
      <alignment horizontal="right" wrapText="1"/>
    </xf>
    <xf numFmtId="0" fontId="11" fillId="0" borderId="48" xfId="0" applyFont="1" applyBorder="1" applyAlignment="1">
      <alignment horizontal="right" wrapText="1"/>
    </xf>
    <xf numFmtId="0" fontId="14" fillId="0" borderId="19" xfId="0" applyFont="1" applyFill="1" applyBorder="1" applyAlignment="1">
      <alignment horizontal="center"/>
    </xf>
    <xf numFmtId="0" fontId="14" fillId="0" borderId="14" xfId="0" applyFont="1" applyFill="1" applyBorder="1" applyAlignment="1">
      <alignment horizontal="center"/>
    </xf>
    <xf numFmtId="0" fontId="14" fillId="0" borderId="21" xfId="0" applyFont="1" applyFill="1" applyBorder="1" applyAlignment="1">
      <alignment horizontal="center"/>
    </xf>
    <xf numFmtId="0" fontId="18" fillId="0" borderId="37"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38" xfId="0" applyFont="1" applyFill="1" applyBorder="1" applyAlignment="1">
      <alignment horizontal="left" vertical="center" wrapText="1"/>
    </xf>
    <xf numFmtId="0" fontId="12" fillId="0" borderId="19" xfId="0" applyFont="1" applyFill="1" applyBorder="1" applyAlignment="1">
      <alignment horizontal="right"/>
    </xf>
    <xf numFmtId="0" fontId="27" fillId="0" borderId="14" xfId="0" applyFont="1" applyBorder="1" applyAlignment="1">
      <alignment horizontal="right"/>
    </xf>
    <xf numFmtId="0" fontId="27" fillId="0" borderId="21" xfId="0" applyFont="1" applyBorder="1" applyAlignment="1">
      <alignment horizontal="right"/>
    </xf>
    <xf numFmtId="0" fontId="13" fillId="0" borderId="19" xfId="0" applyFont="1" applyFill="1" applyBorder="1" applyAlignment="1">
      <alignment horizontal="left" wrapText="1"/>
    </xf>
    <xf numFmtId="0" fontId="13" fillId="0" borderId="21" xfId="0" applyFont="1" applyFill="1" applyBorder="1" applyAlignment="1">
      <alignment horizontal="left"/>
    </xf>
    <xf numFmtId="0" fontId="13" fillId="0" borderId="19" xfId="0" applyFont="1" applyFill="1" applyBorder="1" applyAlignment="1">
      <alignment horizontal="left"/>
    </xf>
  </cellXfs>
  <cellStyles count="6">
    <cellStyle name="Normal" xfId="0" builtinId="0"/>
    <cellStyle name="Normal 2" xfId="1"/>
    <cellStyle name="Normal 3" xfId="2"/>
    <cellStyle name="Normal 3 2" xfId="3"/>
    <cellStyle name="Normal 4"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60"/>
  <sheetViews>
    <sheetView tabSelected="1" view="pageBreakPreview" zoomScaleNormal="100" zoomScaleSheetLayoutView="100" workbookViewId="0">
      <selection activeCell="L4" sqref="L4"/>
    </sheetView>
  </sheetViews>
  <sheetFormatPr defaultColWidth="11.42578125" defaultRowHeight="15.75" x14ac:dyDescent="0.25"/>
  <cols>
    <col min="1" max="1" width="6" style="1" customWidth="1"/>
    <col min="2" max="2" width="7" style="6" customWidth="1"/>
    <col min="3" max="3" width="6.42578125" style="6" customWidth="1"/>
    <col min="4" max="4" width="51.85546875" style="105" customWidth="1"/>
    <col min="5" max="5" width="11.42578125" style="8" customWidth="1"/>
    <col min="6" max="6" width="12" style="52" customWidth="1"/>
    <col min="7" max="7" width="13.7109375" style="237" customWidth="1"/>
    <col min="8" max="8" width="19.140625" style="223" customWidth="1"/>
    <col min="9" max="16384" width="11.42578125" style="1"/>
  </cols>
  <sheetData>
    <row r="1" spans="2:9" ht="90" customHeight="1" thickBot="1" x14ac:dyDescent="0.3">
      <c r="B1" s="330" t="s">
        <v>342</v>
      </c>
      <c r="C1" s="331"/>
      <c r="D1" s="331"/>
      <c r="E1" s="331"/>
      <c r="F1" s="331"/>
      <c r="G1" s="331"/>
      <c r="H1" s="332"/>
      <c r="I1" s="98"/>
    </row>
    <row r="2" spans="2:9" ht="35.1" customHeight="1" thickBot="1" x14ac:dyDescent="0.3">
      <c r="B2" s="333" t="s">
        <v>246</v>
      </c>
      <c r="C2" s="334"/>
      <c r="D2" s="334"/>
      <c r="E2" s="334"/>
      <c r="F2" s="334"/>
      <c r="G2" s="334"/>
      <c r="H2" s="335"/>
      <c r="I2" s="99"/>
    </row>
    <row r="3" spans="2:9" ht="43.5" customHeight="1" x14ac:dyDescent="0.25">
      <c r="B3" s="295" t="s">
        <v>224</v>
      </c>
      <c r="C3" s="296"/>
      <c r="D3" s="296"/>
      <c r="E3" s="296"/>
      <c r="F3" s="296"/>
      <c r="G3" s="296"/>
      <c r="H3" s="297"/>
    </row>
    <row r="4" spans="2:9" ht="26.25" customHeight="1" x14ac:dyDescent="0.25">
      <c r="B4" s="135"/>
      <c r="C4" s="136"/>
      <c r="D4" s="287" t="s">
        <v>328</v>
      </c>
      <c r="E4" s="288"/>
      <c r="F4" s="288"/>
      <c r="G4" s="288"/>
      <c r="H4" s="289"/>
      <c r="I4" s="100"/>
    </row>
    <row r="5" spans="2:9" ht="71.25" customHeight="1" x14ac:dyDescent="0.25">
      <c r="B5" s="137"/>
      <c r="C5" s="138" t="s">
        <v>329</v>
      </c>
      <c r="D5" s="281" t="s">
        <v>352</v>
      </c>
      <c r="E5" s="290"/>
      <c r="F5" s="290"/>
      <c r="G5" s="290"/>
      <c r="H5" s="291"/>
      <c r="I5" s="139"/>
    </row>
    <row r="6" spans="2:9" ht="167.25" customHeight="1" x14ac:dyDescent="0.25">
      <c r="B6" s="137"/>
      <c r="C6" s="138" t="s">
        <v>330</v>
      </c>
      <c r="D6" s="281" t="s">
        <v>353</v>
      </c>
      <c r="E6" s="282"/>
      <c r="F6" s="282"/>
      <c r="G6" s="282"/>
      <c r="H6" s="283"/>
      <c r="I6" s="139"/>
    </row>
    <row r="7" spans="2:9" ht="105.75" customHeight="1" x14ac:dyDescent="0.25">
      <c r="B7" s="140"/>
      <c r="C7" s="141" t="s">
        <v>332</v>
      </c>
      <c r="D7" s="279" t="s">
        <v>354</v>
      </c>
      <c r="E7" s="279"/>
      <c r="F7" s="279"/>
      <c r="G7" s="279"/>
      <c r="H7" s="280"/>
      <c r="I7" s="101"/>
    </row>
    <row r="8" spans="2:9" s="116" customFormat="1" ht="87" customHeight="1" x14ac:dyDescent="0.25">
      <c r="B8" s="18"/>
      <c r="C8" s="142" t="s">
        <v>333</v>
      </c>
      <c r="D8" s="279" t="s">
        <v>331</v>
      </c>
      <c r="E8" s="279"/>
      <c r="F8" s="279"/>
      <c r="G8" s="279"/>
      <c r="H8" s="280"/>
      <c r="I8" s="101"/>
    </row>
    <row r="9" spans="2:9" ht="179.25" customHeight="1" x14ac:dyDescent="0.25">
      <c r="B9" s="143"/>
      <c r="C9" s="141" t="s">
        <v>334</v>
      </c>
      <c r="D9" s="279" t="s">
        <v>355</v>
      </c>
      <c r="E9" s="279"/>
      <c r="F9" s="279"/>
      <c r="G9" s="279"/>
      <c r="H9" s="280"/>
      <c r="I9" s="101"/>
    </row>
    <row r="10" spans="2:9" ht="121.5" customHeight="1" x14ac:dyDescent="0.25">
      <c r="B10" s="143"/>
      <c r="C10" s="141" t="s">
        <v>335</v>
      </c>
      <c r="D10" s="279" t="s">
        <v>356</v>
      </c>
      <c r="E10" s="279"/>
      <c r="F10" s="279"/>
      <c r="G10" s="279"/>
      <c r="H10" s="280"/>
      <c r="I10" s="101"/>
    </row>
    <row r="11" spans="2:9" ht="54" customHeight="1" x14ac:dyDescent="0.25">
      <c r="B11" s="143"/>
      <c r="C11" s="141" t="s">
        <v>336</v>
      </c>
      <c r="D11" s="279" t="s">
        <v>357</v>
      </c>
      <c r="E11" s="279"/>
      <c r="F11" s="279"/>
      <c r="G11" s="279"/>
      <c r="H11" s="280"/>
      <c r="I11" s="101"/>
    </row>
    <row r="12" spans="2:9" ht="90" customHeight="1" x14ac:dyDescent="0.35">
      <c r="B12" s="143"/>
      <c r="C12" s="141" t="s">
        <v>337</v>
      </c>
      <c r="D12" s="281" t="s">
        <v>379</v>
      </c>
      <c r="E12" s="282"/>
      <c r="F12" s="282"/>
      <c r="G12" s="282"/>
      <c r="H12" s="283"/>
      <c r="I12" s="102"/>
    </row>
    <row r="13" spans="2:9" ht="98.25" customHeight="1" x14ac:dyDescent="0.25">
      <c r="B13" s="143"/>
      <c r="C13" s="144" t="s">
        <v>338</v>
      </c>
      <c r="D13" s="279" t="s">
        <v>359</v>
      </c>
      <c r="E13" s="279"/>
      <c r="F13" s="279"/>
      <c r="G13" s="279"/>
      <c r="H13" s="280"/>
      <c r="I13" s="101"/>
    </row>
    <row r="14" spans="2:9" ht="63" customHeight="1" x14ac:dyDescent="0.25">
      <c r="B14" s="145"/>
      <c r="C14" s="141" t="s">
        <v>339</v>
      </c>
      <c r="D14" s="284" t="s">
        <v>378</v>
      </c>
      <c r="E14" s="285"/>
      <c r="F14" s="285"/>
      <c r="G14" s="285"/>
      <c r="H14" s="286"/>
      <c r="I14" s="117"/>
    </row>
    <row r="15" spans="2:9" ht="207.75" customHeight="1" x14ac:dyDescent="0.25">
      <c r="B15" s="143"/>
      <c r="C15" s="141" t="s">
        <v>340</v>
      </c>
      <c r="D15" s="279" t="s">
        <v>360</v>
      </c>
      <c r="E15" s="279"/>
      <c r="F15" s="279"/>
      <c r="G15" s="279"/>
      <c r="H15" s="280"/>
      <c r="I15" s="101"/>
    </row>
    <row r="16" spans="2:9" ht="182.25" customHeight="1" x14ac:dyDescent="0.25">
      <c r="B16" s="143"/>
      <c r="C16" s="141" t="s">
        <v>341</v>
      </c>
      <c r="D16" s="281" t="s">
        <v>361</v>
      </c>
      <c r="E16" s="282"/>
      <c r="F16" s="282"/>
      <c r="G16" s="282"/>
      <c r="H16" s="283"/>
      <c r="I16" s="101"/>
    </row>
    <row r="17" spans="2:9" ht="127.5" customHeight="1" x14ac:dyDescent="0.25">
      <c r="B17" s="143"/>
      <c r="C17" s="141" t="s">
        <v>362</v>
      </c>
      <c r="D17" s="281" t="s">
        <v>363</v>
      </c>
      <c r="E17" s="282"/>
      <c r="F17" s="282"/>
      <c r="G17" s="282"/>
      <c r="H17" s="283"/>
      <c r="I17" s="101"/>
    </row>
    <row r="18" spans="2:9" s="116" customFormat="1" ht="77.25" customHeight="1" x14ac:dyDescent="0.25">
      <c r="B18" s="146"/>
      <c r="C18" s="147" t="s">
        <v>364</v>
      </c>
      <c r="D18" s="281" t="s">
        <v>365</v>
      </c>
      <c r="E18" s="282"/>
      <c r="F18" s="282"/>
      <c r="G18" s="282"/>
      <c r="H18" s="283"/>
      <c r="I18" s="101"/>
    </row>
    <row r="19" spans="2:9" ht="89.25" customHeight="1" thickBot="1" x14ac:dyDescent="0.3">
      <c r="B19" s="148"/>
      <c r="C19" s="178" t="s">
        <v>366</v>
      </c>
      <c r="D19" s="336" t="s">
        <v>367</v>
      </c>
      <c r="E19" s="336"/>
      <c r="F19" s="336"/>
      <c r="G19" s="336"/>
      <c r="H19" s="337"/>
      <c r="I19" s="101"/>
    </row>
    <row r="20" spans="2:9" ht="22.5" customHeight="1" thickBot="1" x14ac:dyDescent="0.3">
      <c r="B20" s="182"/>
      <c r="C20" s="180"/>
      <c r="D20" s="101"/>
      <c r="E20" s="101"/>
      <c r="F20" s="101"/>
      <c r="G20" s="224"/>
      <c r="H20" s="203"/>
      <c r="I20" s="101"/>
    </row>
    <row r="21" spans="2:9" ht="68.25" customHeight="1" x14ac:dyDescent="0.25">
      <c r="B21" s="183" t="s">
        <v>0</v>
      </c>
      <c r="C21" s="181" t="s">
        <v>1</v>
      </c>
      <c r="D21" s="179" t="s">
        <v>2</v>
      </c>
      <c r="E21" s="181" t="s">
        <v>368</v>
      </c>
      <c r="F21" s="184" t="s">
        <v>244</v>
      </c>
      <c r="G21" s="225" t="s">
        <v>369</v>
      </c>
      <c r="H21" s="204" t="s">
        <v>245</v>
      </c>
      <c r="I21" s="101"/>
    </row>
    <row r="22" spans="2:9" ht="26.25" customHeight="1" x14ac:dyDescent="0.25">
      <c r="B22" s="149">
        <v>1</v>
      </c>
      <c r="C22" s="150">
        <v>2</v>
      </c>
      <c r="D22" s="151">
        <v>3</v>
      </c>
      <c r="E22" s="150">
        <v>4</v>
      </c>
      <c r="F22" s="152">
        <v>5</v>
      </c>
      <c r="G22" s="226">
        <v>6</v>
      </c>
      <c r="H22" s="239">
        <v>7</v>
      </c>
      <c r="I22" s="240"/>
    </row>
    <row r="23" spans="2:9" ht="21" customHeight="1" x14ac:dyDescent="0.35">
      <c r="B23" s="153"/>
      <c r="C23" s="154"/>
      <c r="D23" s="175" t="s">
        <v>370</v>
      </c>
      <c r="E23" s="155"/>
      <c r="F23" s="156"/>
      <c r="G23" s="227"/>
      <c r="H23" s="206"/>
      <c r="I23" s="101"/>
    </row>
    <row r="24" spans="2:9" ht="41.45" customHeight="1" x14ac:dyDescent="0.35">
      <c r="B24" s="157"/>
      <c r="C24" s="158">
        <v>0.1</v>
      </c>
      <c r="D24" s="110" t="s">
        <v>371</v>
      </c>
      <c r="E24" s="159" t="s">
        <v>171</v>
      </c>
      <c r="F24" s="160">
        <v>1</v>
      </c>
      <c r="G24" s="238"/>
      <c r="H24" s="207">
        <f>F24*G24</f>
        <v>0</v>
      </c>
      <c r="I24" s="101"/>
    </row>
    <row r="25" spans="2:9" ht="41.45" customHeight="1" x14ac:dyDescent="0.35">
      <c r="B25" s="157"/>
      <c r="C25" s="158">
        <v>0.2</v>
      </c>
      <c r="D25" s="110" t="s">
        <v>372</v>
      </c>
      <c r="E25" s="159" t="s">
        <v>171</v>
      </c>
      <c r="F25" s="160">
        <v>1</v>
      </c>
      <c r="G25" s="238"/>
      <c r="H25" s="207">
        <f t="shared" ref="H25:H30" si="0">F25*G25</f>
        <v>0</v>
      </c>
      <c r="I25" s="101"/>
    </row>
    <row r="26" spans="2:9" ht="41.45" customHeight="1" x14ac:dyDescent="0.35">
      <c r="B26" s="157"/>
      <c r="C26" s="158">
        <v>0.3</v>
      </c>
      <c r="D26" s="110" t="s">
        <v>373</v>
      </c>
      <c r="E26" s="159" t="s">
        <v>171</v>
      </c>
      <c r="F26" s="160">
        <v>1</v>
      </c>
      <c r="G26" s="238"/>
      <c r="H26" s="207">
        <f t="shared" si="0"/>
        <v>0</v>
      </c>
      <c r="I26" s="101"/>
    </row>
    <row r="27" spans="2:9" ht="41.45" customHeight="1" x14ac:dyDescent="0.35">
      <c r="B27" s="157"/>
      <c r="C27" s="158">
        <v>0.4</v>
      </c>
      <c r="D27" s="110" t="s">
        <v>374</v>
      </c>
      <c r="E27" s="159" t="s">
        <v>171</v>
      </c>
      <c r="F27" s="160">
        <v>1</v>
      </c>
      <c r="G27" s="238"/>
      <c r="H27" s="207">
        <f t="shared" si="0"/>
        <v>0</v>
      </c>
      <c r="I27" s="101"/>
    </row>
    <row r="28" spans="2:9" ht="41.45" customHeight="1" x14ac:dyDescent="0.35">
      <c r="B28" s="157"/>
      <c r="C28" s="158">
        <v>0.5</v>
      </c>
      <c r="D28" s="110" t="s">
        <v>375</v>
      </c>
      <c r="E28" s="159" t="s">
        <v>171</v>
      </c>
      <c r="F28" s="55">
        <v>1</v>
      </c>
      <c r="G28" s="238"/>
      <c r="H28" s="207">
        <f t="shared" si="0"/>
        <v>0</v>
      </c>
      <c r="I28" s="101"/>
    </row>
    <row r="29" spans="2:9" ht="53.25" customHeight="1" x14ac:dyDescent="0.35">
      <c r="B29" s="157"/>
      <c r="C29" s="158">
        <v>0.6</v>
      </c>
      <c r="D29" s="110" t="s">
        <v>376</v>
      </c>
      <c r="E29" s="159" t="s">
        <v>171</v>
      </c>
      <c r="F29" s="55">
        <v>1</v>
      </c>
      <c r="G29" s="238"/>
      <c r="H29" s="207">
        <f t="shared" si="0"/>
        <v>0</v>
      </c>
      <c r="I29" s="101"/>
    </row>
    <row r="30" spans="2:9" ht="53.25" customHeight="1" x14ac:dyDescent="0.35">
      <c r="B30" s="157"/>
      <c r="C30" s="158">
        <v>0.7</v>
      </c>
      <c r="D30" s="110" t="s">
        <v>384</v>
      </c>
      <c r="E30" s="159" t="s">
        <v>171</v>
      </c>
      <c r="F30" s="55">
        <v>1</v>
      </c>
      <c r="G30" s="238"/>
      <c r="H30" s="207">
        <f t="shared" si="0"/>
        <v>0</v>
      </c>
      <c r="I30" s="101"/>
    </row>
    <row r="31" spans="2:9" ht="50.25" customHeight="1" thickBot="1" x14ac:dyDescent="0.4">
      <c r="B31" s="157"/>
      <c r="C31" s="158">
        <v>0.8</v>
      </c>
      <c r="D31" s="176" t="s">
        <v>381</v>
      </c>
      <c r="E31" s="159" t="s">
        <v>171</v>
      </c>
      <c r="F31" s="55">
        <v>1</v>
      </c>
      <c r="G31" s="238"/>
      <c r="H31" s="207">
        <f t="shared" ref="H31" si="1">F31*G31</f>
        <v>0</v>
      </c>
      <c r="I31" s="101"/>
    </row>
    <row r="32" spans="2:9" ht="27" customHeight="1" thickBot="1" x14ac:dyDescent="0.4">
      <c r="B32" s="338" t="s">
        <v>377</v>
      </c>
      <c r="C32" s="339"/>
      <c r="D32" s="339"/>
      <c r="E32" s="339"/>
      <c r="F32" s="340"/>
      <c r="G32" s="341"/>
      <c r="H32" s="208">
        <f>SUM(H24:H31)</f>
        <v>0</v>
      </c>
    </row>
    <row r="33" spans="1:8" ht="18.75" x14ac:dyDescent="0.25">
      <c r="B33" s="11"/>
      <c r="C33" s="12"/>
      <c r="D33" s="305" t="s">
        <v>3</v>
      </c>
      <c r="E33" s="306"/>
      <c r="F33" s="306"/>
      <c r="G33" s="306"/>
      <c r="H33" s="307"/>
    </row>
    <row r="34" spans="1:8" ht="29.25" customHeight="1" x14ac:dyDescent="0.35">
      <c r="B34" s="13">
        <v>1</v>
      </c>
      <c r="C34" s="14" t="s">
        <v>4</v>
      </c>
      <c r="D34" s="172" t="s">
        <v>45</v>
      </c>
      <c r="E34" s="23" t="s">
        <v>46</v>
      </c>
      <c r="F34" s="55">
        <v>0.315</v>
      </c>
      <c r="G34" s="229"/>
      <c r="H34" s="209">
        <f>F34*G34</f>
        <v>0</v>
      </c>
    </row>
    <row r="35" spans="1:8" ht="67.5" customHeight="1" x14ac:dyDescent="0.35">
      <c r="B35" s="13">
        <v>2</v>
      </c>
      <c r="C35" s="14" t="s">
        <v>5</v>
      </c>
      <c r="D35" s="172" t="s">
        <v>343</v>
      </c>
      <c r="E35" s="23" t="s">
        <v>104</v>
      </c>
      <c r="F35" s="56">
        <v>1280</v>
      </c>
      <c r="G35" s="229"/>
      <c r="H35" s="209">
        <f t="shared" ref="H35:H38" si="2">F35*G35</f>
        <v>0</v>
      </c>
    </row>
    <row r="36" spans="1:8" ht="67.5" customHeight="1" x14ac:dyDescent="0.35">
      <c r="B36" s="13">
        <v>3</v>
      </c>
      <c r="C36" s="14" t="s">
        <v>23</v>
      </c>
      <c r="D36" s="172" t="s">
        <v>344</v>
      </c>
      <c r="E36" s="23" t="s">
        <v>104</v>
      </c>
      <c r="F36" s="56">
        <v>145</v>
      </c>
      <c r="G36" s="229"/>
      <c r="H36" s="209">
        <f t="shared" si="2"/>
        <v>0</v>
      </c>
    </row>
    <row r="37" spans="1:8" ht="49.5" customHeight="1" x14ac:dyDescent="0.35">
      <c r="B37" s="13">
        <v>4</v>
      </c>
      <c r="C37" s="14" t="s">
        <v>24</v>
      </c>
      <c r="D37" s="172" t="s">
        <v>47</v>
      </c>
      <c r="E37" s="23" t="s">
        <v>49</v>
      </c>
      <c r="F37" s="56">
        <v>7</v>
      </c>
      <c r="G37" s="229"/>
      <c r="H37" s="209">
        <f t="shared" si="2"/>
        <v>0</v>
      </c>
    </row>
    <row r="38" spans="1:8" ht="65.25" customHeight="1" thickBot="1" x14ac:dyDescent="0.4">
      <c r="A38" s="9"/>
      <c r="B38" s="13">
        <v>5</v>
      </c>
      <c r="C38" s="14" t="s">
        <v>25</v>
      </c>
      <c r="D38" s="172" t="s">
        <v>345</v>
      </c>
      <c r="E38" s="23" t="s">
        <v>49</v>
      </c>
      <c r="F38" s="56">
        <v>2</v>
      </c>
      <c r="G38" s="229"/>
      <c r="H38" s="209">
        <f t="shared" si="2"/>
        <v>0</v>
      </c>
    </row>
    <row r="39" spans="1:8" ht="19.5" thickBot="1" x14ac:dyDescent="0.4">
      <c r="A39" s="9"/>
      <c r="B39" s="13"/>
      <c r="C39" s="14"/>
      <c r="D39" s="301" t="s">
        <v>225</v>
      </c>
      <c r="E39" s="342"/>
      <c r="F39" s="342"/>
      <c r="G39" s="342"/>
      <c r="H39" s="208">
        <f>SUM(H34:H38)</f>
        <v>0</v>
      </c>
    </row>
    <row r="40" spans="1:8" ht="18" customHeight="1" x14ac:dyDescent="0.25">
      <c r="A40" s="9"/>
      <c r="B40" s="11"/>
      <c r="C40" s="12"/>
      <c r="D40" s="305" t="s">
        <v>22</v>
      </c>
      <c r="E40" s="306"/>
      <c r="F40" s="306"/>
      <c r="G40" s="306"/>
      <c r="H40" s="307"/>
    </row>
    <row r="41" spans="1:8" ht="68.25" customHeight="1" x14ac:dyDescent="0.35">
      <c r="A41" s="9"/>
      <c r="B41" s="13">
        <v>6</v>
      </c>
      <c r="C41" s="15" t="s">
        <v>6</v>
      </c>
      <c r="D41" s="110" t="s">
        <v>346</v>
      </c>
      <c r="E41" s="23" t="s">
        <v>116</v>
      </c>
      <c r="F41" s="56">
        <v>820</v>
      </c>
      <c r="G41" s="229"/>
      <c r="H41" s="210">
        <f>F41*G41</f>
        <v>0</v>
      </c>
    </row>
    <row r="42" spans="1:8" ht="49.5" customHeight="1" thickBot="1" x14ac:dyDescent="0.4">
      <c r="A42" s="9"/>
      <c r="B42" s="13">
        <v>7</v>
      </c>
      <c r="C42" s="15" t="s">
        <v>7</v>
      </c>
      <c r="D42" s="110" t="s">
        <v>48</v>
      </c>
      <c r="E42" s="23" t="s">
        <v>104</v>
      </c>
      <c r="F42" s="56">
        <v>1789</v>
      </c>
      <c r="G42" s="229"/>
      <c r="H42" s="210">
        <f>F42*G42</f>
        <v>0</v>
      </c>
    </row>
    <row r="43" spans="1:8" ht="19.5" thickBot="1" x14ac:dyDescent="0.4">
      <c r="B43" s="13"/>
      <c r="C43" s="14"/>
      <c r="D43" s="301" t="s">
        <v>226</v>
      </c>
      <c r="E43" s="342"/>
      <c r="F43" s="342"/>
      <c r="G43" s="342"/>
      <c r="H43" s="208">
        <f>SUM(H41:H42)</f>
        <v>0</v>
      </c>
    </row>
    <row r="44" spans="1:8" ht="18.75" x14ac:dyDescent="0.25">
      <c r="B44" s="13"/>
      <c r="C44" s="16"/>
      <c r="D44" s="347" t="s">
        <v>385</v>
      </c>
      <c r="E44" s="347"/>
      <c r="F44" s="347"/>
      <c r="G44" s="347"/>
      <c r="H44" s="348"/>
    </row>
    <row r="45" spans="1:8" ht="30" customHeight="1" x14ac:dyDescent="0.35">
      <c r="B45" s="13">
        <v>8</v>
      </c>
      <c r="C45" s="17" t="s">
        <v>9</v>
      </c>
      <c r="D45" s="172" t="s">
        <v>50</v>
      </c>
      <c r="E45" s="23" t="s">
        <v>327</v>
      </c>
      <c r="F45" s="56">
        <v>70</v>
      </c>
      <c r="G45" s="229"/>
      <c r="H45" s="209">
        <f>F45*G45</f>
        <v>0</v>
      </c>
    </row>
    <row r="46" spans="1:8" ht="49.5" customHeight="1" x14ac:dyDescent="0.35">
      <c r="B46" s="13">
        <v>9</v>
      </c>
      <c r="C46" s="17" t="s">
        <v>10</v>
      </c>
      <c r="D46" s="172" t="s">
        <v>51</v>
      </c>
      <c r="E46" s="23" t="s">
        <v>327</v>
      </c>
      <c r="F46" s="56">
        <v>70</v>
      </c>
      <c r="G46" s="229"/>
      <c r="H46" s="209">
        <f t="shared" ref="H46:H55" si="3">F46*G46</f>
        <v>0</v>
      </c>
    </row>
    <row r="47" spans="1:8" ht="70.5" customHeight="1" x14ac:dyDescent="0.35">
      <c r="B47" s="13">
        <v>10</v>
      </c>
      <c r="C47" s="17" t="s">
        <v>11</v>
      </c>
      <c r="D47" s="110" t="s">
        <v>248</v>
      </c>
      <c r="E47" s="23" t="s">
        <v>116</v>
      </c>
      <c r="F47" s="57">
        <v>572</v>
      </c>
      <c r="G47" s="229"/>
      <c r="H47" s="209">
        <f t="shared" si="3"/>
        <v>0</v>
      </c>
    </row>
    <row r="48" spans="1:8" ht="49.5" customHeight="1" x14ac:dyDescent="0.35">
      <c r="B48" s="13">
        <v>11</v>
      </c>
      <c r="C48" s="17" t="s">
        <v>411</v>
      </c>
      <c r="D48" s="172" t="s">
        <v>52</v>
      </c>
      <c r="E48" s="23" t="s">
        <v>104</v>
      </c>
      <c r="F48" s="56">
        <v>1470</v>
      </c>
      <c r="G48" s="229"/>
      <c r="H48" s="209">
        <f t="shared" si="3"/>
        <v>0</v>
      </c>
    </row>
    <row r="49" spans="2:8" ht="51" customHeight="1" x14ac:dyDescent="0.35">
      <c r="B49" s="13">
        <v>12</v>
      </c>
      <c r="C49" s="17" t="s">
        <v>412</v>
      </c>
      <c r="D49" s="172" t="s">
        <v>53</v>
      </c>
      <c r="E49" s="23" t="s">
        <v>104</v>
      </c>
      <c r="F49" s="56">
        <v>1470</v>
      </c>
      <c r="G49" s="229"/>
      <c r="H49" s="209">
        <f t="shared" si="3"/>
        <v>0</v>
      </c>
    </row>
    <row r="50" spans="2:8" ht="69" customHeight="1" x14ac:dyDescent="0.35">
      <c r="B50" s="13">
        <v>13</v>
      </c>
      <c r="C50" s="17" t="s">
        <v>413</v>
      </c>
      <c r="D50" s="110" t="s">
        <v>54</v>
      </c>
      <c r="E50" s="23" t="s">
        <v>116</v>
      </c>
      <c r="F50" s="57">
        <v>24</v>
      </c>
      <c r="G50" s="229"/>
      <c r="H50" s="209">
        <f t="shared" si="3"/>
        <v>0</v>
      </c>
    </row>
    <row r="51" spans="2:8" ht="143.25" customHeight="1" x14ac:dyDescent="0.35">
      <c r="B51" s="13">
        <v>14</v>
      </c>
      <c r="C51" s="17" t="s">
        <v>414</v>
      </c>
      <c r="D51" s="172" t="s">
        <v>55</v>
      </c>
      <c r="E51" s="23" t="s">
        <v>327</v>
      </c>
      <c r="F51" s="56">
        <v>49</v>
      </c>
      <c r="G51" s="229"/>
      <c r="H51" s="209">
        <f t="shared" si="3"/>
        <v>0</v>
      </c>
    </row>
    <row r="52" spans="2:8" ht="67.5" customHeight="1" x14ac:dyDescent="0.35">
      <c r="B52" s="13">
        <v>15</v>
      </c>
      <c r="C52" s="17" t="s">
        <v>415</v>
      </c>
      <c r="D52" s="172" t="s">
        <v>56</v>
      </c>
      <c r="E52" s="23" t="s">
        <v>104</v>
      </c>
      <c r="F52" s="56">
        <v>125</v>
      </c>
      <c r="G52" s="229"/>
      <c r="H52" s="209">
        <f t="shared" si="3"/>
        <v>0</v>
      </c>
    </row>
    <row r="53" spans="2:8" ht="52.5" customHeight="1" x14ac:dyDescent="0.35">
      <c r="B53" s="13"/>
      <c r="C53" s="17" t="s">
        <v>416</v>
      </c>
      <c r="D53" s="172" t="s">
        <v>57</v>
      </c>
      <c r="E53" s="23"/>
      <c r="F53" s="56"/>
      <c r="G53" s="229"/>
      <c r="H53" s="209"/>
    </row>
    <row r="54" spans="2:8" ht="24" customHeight="1" x14ac:dyDescent="0.35">
      <c r="B54" s="13">
        <v>16</v>
      </c>
      <c r="C54" s="17"/>
      <c r="D54" s="172" t="s">
        <v>58</v>
      </c>
      <c r="E54" s="23" t="s">
        <v>327</v>
      </c>
      <c r="F54" s="56">
        <v>620</v>
      </c>
      <c r="G54" s="229"/>
      <c r="H54" s="209">
        <f t="shared" si="3"/>
        <v>0</v>
      </c>
    </row>
    <row r="55" spans="2:8" ht="25.5" customHeight="1" thickBot="1" x14ac:dyDescent="0.4">
      <c r="B55" s="13">
        <v>17</v>
      </c>
      <c r="C55" s="17"/>
      <c r="D55" s="172" t="s">
        <v>59</v>
      </c>
      <c r="E55" s="23" t="s">
        <v>327</v>
      </c>
      <c r="F55" s="56">
        <v>70</v>
      </c>
      <c r="G55" s="229"/>
      <c r="H55" s="209">
        <f t="shared" si="3"/>
        <v>0</v>
      </c>
    </row>
    <row r="56" spans="2:8" ht="19.5" thickBot="1" x14ac:dyDescent="0.4">
      <c r="B56" s="42"/>
      <c r="C56" s="43"/>
      <c r="D56" s="301" t="s">
        <v>294</v>
      </c>
      <c r="E56" s="308"/>
      <c r="F56" s="308"/>
      <c r="G56" s="308"/>
      <c r="H56" s="211">
        <f>SUM(H45:H55)</f>
        <v>0</v>
      </c>
    </row>
    <row r="57" spans="2:8" ht="18.75" x14ac:dyDescent="0.25">
      <c r="B57" s="11"/>
      <c r="C57" s="12"/>
      <c r="D57" s="349" t="s">
        <v>417</v>
      </c>
      <c r="E57" s="350"/>
      <c r="F57" s="350"/>
      <c r="G57" s="350"/>
      <c r="H57" s="351"/>
    </row>
    <row r="58" spans="2:8" ht="27.75" customHeight="1" x14ac:dyDescent="0.35">
      <c r="B58" s="50">
        <v>18</v>
      </c>
      <c r="C58" s="19" t="s">
        <v>228</v>
      </c>
      <c r="D58" s="172" t="s">
        <v>60</v>
      </c>
      <c r="E58" s="20" t="s">
        <v>49</v>
      </c>
      <c r="F58" s="55">
        <v>2</v>
      </c>
      <c r="G58" s="230"/>
      <c r="H58" s="212">
        <f>F58*G58</f>
        <v>0</v>
      </c>
    </row>
    <row r="59" spans="2:8" ht="29.25" customHeight="1" x14ac:dyDescent="0.35">
      <c r="B59" s="21">
        <v>19</v>
      </c>
      <c r="C59" s="19" t="s">
        <v>391</v>
      </c>
      <c r="D59" s="172" t="s">
        <v>61</v>
      </c>
      <c r="E59" s="20" t="s">
        <v>49</v>
      </c>
      <c r="F59" s="55">
        <v>8</v>
      </c>
      <c r="G59" s="230"/>
      <c r="H59" s="212">
        <f t="shared" ref="H59:H64" si="4">F59*G59</f>
        <v>0</v>
      </c>
    </row>
    <row r="60" spans="2:8" ht="30" customHeight="1" x14ac:dyDescent="0.35">
      <c r="B60" s="50">
        <v>20</v>
      </c>
      <c r="C60" s="19" t="s">
        <v>392</v>
      </c>
      <c r="D60" s="172" t="s">
        <v>62</v>
      </c>
      <c r="E60" s="20" t="s">
        <v>49</v>
      </c>
      <c r="F60" s="53">
        <v>10</v>
      </c>
      <c r="G60" s="230"/>
      <c r="H60" s="212">
        <f t="shared" si="4"/>
        <v>0</v>
      </c>
    </row>
    <row r="61" spans="2:8" ht="30" customHeight="1" x14ac:dyDescent="0.35">
      <c r="B61" s="21">
        <v>21</v>
      </c>
      <c r="C61" s="19" t="s">
        <v>393</v>
      </c>
      <c r="D61" s="172" t="s">
        <v>63</v>
      </c>
      <c r="E61" s="20" t="s">
        <v>49</v>
      </c>
      <c r="F61" s="55">
        <v>10</v>
      </c>
      <c r="G61" s="230"/>
      <c r="H61" s="212">
        <f t="shared" si="4"/>
        <v>0</v>
      </c>
    </row>
    <row r="62" spans="2:8" ht="47.25" customHeight="1" x14ac:dyDescent="0.35">
      <c r="B62" s="50">
        <v>22</v>
      </c>
      <c r="C62" s="19" t="s">
        <v>274</v>
      </c>
      <c r="D62" s="172" t="s">
        <v>64</v>
      </c>
      <c r="E62" s="20" t="s">
        <v>49</v>
      </c>
      <c r="F62" s="55">
        <v>10</v>
      </c>
      <c r="G62" s="230"/>
      <c r="H62" s="212">
        <f t="shared" si="4"/>
        <v>0</v>
      </c>
    </row>
    <row r="63" spans="2:8" ht="30.75" customHeight="1" x14ac:dyDescent="0.35">
      <c r="B63" s="21">
        <v>23</v>
      </c>
      <c r="C63" s="19" t="s">
        <v>275</v>
      </c>
      <c r="D63" s="172" t="s">
        <v>66</v>
      </c>
      <c r="E63" s="20" t="s">
        <v>49</v>
      </c>
      <c r="F63" s="55">
        <v>30</v>
      </c>
      <c r="G63" s="230"/>
      <c r="H63" s="212">
        <f t="shared" si="4"/>
        <v>0</v>
      </c>
    </row>
    <row r="64" spans="2:8" ht="31.5" customHeight="1" thickBot="1" x14ac:dyDescent="0.4">
      <c r="B64" s="50">
        <v>24</v>
      </c>
      <c r="C64" s="19" t="s">
        <v>276</v>
      </c>
      <c r="D64" s="106" t="s">
        <v>68</v>
      </c>
      <c r="E64" s="45" t="s">
        <v>104</v>
      </c>
      <c r="F64" s="53">
        <v>18.2</v>
      </c>
      <c r="G64" s="231"/>
      <c r="H64" s="212">
        <f t="shared" si="4"/>
        <v>0</v>
      </c>
    </row>
    <row r="65" spans="1:12" ht="18.75" customHeight="1" thickBot="1" x14ac:dyDescent="0.4">
      <c r="B65" s="73"/>
      <c r="C65" s="22"/>
      <c r="D65" s="343" t="s">
        <v>232</v>
      </c>
      <c r="E65" s="344"/>
      <c r="F65" s="344"/>
      <c r="G65" s="344"/>
      <c r="H65" s="208">
        <f>SUM(H58:H64)</f>
        <v>0</v>
      </c>
    </row>
    <row r="66" spans="1:12" s="2" customFormat="1" ht="25.5" customHeight="1" x14ac:dyDescent="0.35">
      <c r="B66" s="27"/>
      <c r="C66" s="28"/>
      <c r="D66" s="352" t="s">
        <v>69</v>
      </c>
      <c r="E66" s="353"/>
      <c r="F66" s="353"/>
      <c r="G66" s="354"/>
      <c r="H66" s="213"/>
      <c r="I66" s="1"/>
      <c r="J66" s="1"/>
      <c r="K66" s="1"/>
      <c r="L66" s="1"/>
    </row>
    <row r="67" spans="1:12" s="2" customFormat="1" ht="22.5" customHeight="1" x14ac:dyDescent="0.35">
      <c r="B67" s="118"/>
      <c r="C67" s="119"/>
      <c r="D67" s="113" t="s">
        <v>380</v>
      </c>
      <c r="E67" s="112"/>
      <c r="F67" s="54"/>
      <c r="G67" s="232"/>
      <c r="H67" s="214">
        <f>H32</f>
        <v>0</v>
      </c>
      <c r="I67" s="1"/>
      <c r="J67" s="1"/>
      <c r="K67" s="1"/>
      <c r="L67" s="1"/>
    </row>
    <row r="68" spans="1:12" s="2" customFormat="1" ht="20.100000000000001" customHeight="1" x14ac:dyDescent="0.35">
      <c r="B68" s="29"/>
      <c r="C68" s="12"/>
      <c r="D68" s="97" t="s">
        <v>12</v>
      </c>
      <c r="E68" s="72"/>
      <c r="F68" s="54"/>
      <c r="G68" s="232"/>
      <c r="H68" s="215">
        <f>H39</f>
        <v>0</v>
      </c>
      <c r="I68" s="1"/>
      <c r="J68" s="1"/>
      <c r="K68" s="1"/>
      <c r="L68" s="1"/>
    </row>
    <row r="69" spans="1:12" s="2" customFormat="1" ht="20.100000000000001" customHeight="1" x14ac:dyDescent="0.35">
      <c r="B69" s="82"/>
      <c r="C69" s="32"/>
      <c r="D69" s="97" t="s">
        <v>28</v>
      </c>
      <c r="E69" s="72"/>
      <c r="F69" s="54"/>
      <c r="G69" s="232"/>
      <c r="H69" s="215">
        <f>H43</f>
        <v>0</v>
      </c>
      <c r="I69" s="1"/>
      <c r="J69" s="1"/>
      <c r="K69" s="1"/>
      <c r="L69" s="1"/>
    </row>
    <row r="70" spans="1:12" ht="20.100000000000001" customHeight="1" x14ac:dyDescent="0.35">
      <c r="B70" s="81"/>
      <c r="C70" s="34"/>
      <c r="D70" s="318" t="s">
        <v>408</v>
      </c>
      <c r="E70" s="319"/>
      <c r="F70" s="319"/>
      <c r="G70" s="320"/>
      <c r="H70" s="215">
        <f>H56</f>
        <v>0</v>
      </c>
    </row>
    <row r="71" spans="1:12" ht="20.100000000000001" customHeight="1" thickBot="1" x14ac:dyDescent="0.4">
      <c r="B71" s="133"/>
      <c r="C71" s="128"/>
      <c r="D71" s="313" t="s">
        <v>409</v>
      </c>
      <c r="E71" s="314"/>
      <c r="F71" s="314"/>
      <c r="G71" s="315"/>
      <c r="H71" s="216">
        <f>H65</f>
        <v>0</v>
      </c>
    </row>
    <row r="72" spans="1:12" ht="28.5" customHeight="1" thickBot="1" x14ac:dyDescent="0.4">
      <c r="B72" s="132"/>
      <c r="C72" s="127"/>
      <c r="D72" s="345" t="s">
        <v>247</v>
      </c>
      <c r="E72" s="346"/>
      <c r="F72" s="346" t="s">
        <v>13</v>
      </c>
      <c r="G72" s="346"/>
      <c r="H72" s="217">
        <f>SUM(H67:H71)</f>
        <v>0</v>
      </c>
    </row>
    <row r="73" spans="1:12" ht="28.5" customHeight="1" thickBot="1" x14ac:dyDescent="0.4">
      <c r="A73" s="9"/>
      <c r="B73" s="103"/>
      <c r="C73" s="103"/>
      <c r="D73" s="107"/>
      <c r="E73" s="104"/>
      <c r="F73" s="104"/>
      <c r="G73" s="233"/>
      <c r="H73" s="218"/>
      <c r="I73" s="9"/>
    </row>
    <row r="74" spans="1:12" ht="90" customHeight="1" thickBot="1" x14ac:dyDescent="0.3">
      <c r="B74" s="330" t="s">
        <v>342</v>
      </c>
      <c r="C74" s="331"/>
      <c r="D74" s="331"/>
      <c r="E74" s="331"/>
      <c r="F74" s="331"/>
      <c r="G74" s="331"/>
      <c r="H74" s="332"/>
      <c r="I74" s="98"/>
    </row>
    <row r="75" spans="1:12" ht="35.1" customHeight="1" thickBot="1" x14ac:dyDescent="0.3">
      <c r="B75" s="333" t="s">
        <v>246</v>
      </c>
      <c r="C75" s="334"/>
      <c r="D75" s="334"/>
      <c r="E75" s="334"/>
      <c r="F75" s="334"/>
      <c r="G75" s="334"/>
      <c r="H75" s="335"/>
      <c r="I75" s="99"/>
    </row>
    <row r="76" spans="1:12" ht="48.75" customHeight="1" x14ac:dyDescent="0.25">
      <c r="B76" s="295" t="s">
        <v>243</v>
      </c>
      <c r="C76" s="296"/>
      <c r="D76" s="296"/>
      <c r="E76" s="296"/>
      <c r="F76" s="296"/>
      <c r="G76" s="296"/>
      <c r="H76" s="297"/>
    </row>
    <row r="77" spans="1:12" ht="26.25" customHeight="1" x14ac:dyDescent="0.25">
      <c r="B77" s="135"/>
      <c r="C77" s="136"/>
      <c r="D77" s="287" t="s">
        <v>328</v>
      </c>
      <c r="E77" s="288"/>
      <c r="F77" s="288"/>
      <c r="G77" s="288"/>
      <c r="H77" s="289"/>
      <c r="I77" s="100"/>
    </row>
    <row r="78" spans="1:12" ht="78" customHeight="1" x14ac:dyDescent="0.25">
      <c r="B78" s="137"/>
      <c r="C78" s="138" t="s">
        <v>329</v>
      </c>
      <c r="D78" s="281" t="s">
        <v>352</v>
      </c>
      <c r="E78" s="290"/>
      <c r="F78" s="290"/>
      <c r="G78" s="290"/>
      <c r="H78" s="291"/>
      <c r="I78" s="139"/>
    </row>
    <row r="79" spans="1:12" ht="178.5" customHeight="1" x14ac:dyDescent="0.25">
      <c r="B79" s="137"/>
      <c r="C79" s="138" t="s">
        <v>330</v>
      </c>
      <c r="D79" s="281" t="s">
        <v>353</v>
      </c>
      <c r="E79" s="282"/>
      <c r="F79" s="282"/>
      <c r="G79" s="282"/>
      <c r="H79" s="283"/>
      <c r="I79" s="139"/>
    </row>
    <row r="80" spans="1:12" ht="106.5" customHeight="1" x14ac:dyDescent="0.25">
      <c r="B80" s="140"/>
      <c r="C80" s="141" t="s">
        <v>332</v>
      </c>
      <c r="D80" s="279" t="s">
        <v>354</v>
      </c>
      <c r="E80" s="279"/>
      <c r="F80" s="279"/>
      <c r="G80" s="279"/>
      <c r="H80" s="280"/>
      <c r="I80" s="101"/>
    </row>
    <row r="81" spans="2:9" s="116" customFormat="1" ht="89.25" customHeight="1" x14ac:dyDescent="0.25">
      <c r="B81" s="18"/>
      <c r="C81" s="142" t="s">
        <v>333</v>
      </c>
      <c r="D81" s="279" t="s">
        <v>331</v>
      </c>
      <c r="E81" s="279"/>
      <c r="F81" s="279"/>
      <c r="G81" s="279"/>
      <c r="H81" s="280"/>
      <c r="I81" s="101"/>
    </row>
    <row r="82" spans="2:9" ht="183" customHeight="1" x14ac:dyDescent="0.25">
      <c r="B82" s="143"/>
      <c r="C82" s="141" t="s">
        <v>334</v>
      </c>
      <c r="D82" s="279" t="s">
        <v>355</v>
      </c>
      <c r="E82" s="279"/>
      <c r="F82" s="279"/>
      <c r="G82" s="279"/>
      <c r="H82" s="280"/>
      <c r="I82" s="101"/>
    </row>
    <row r="83" spans="2:9" ht="114" customHeight="1" x14ac:dyDescent="0.25">
      <c r="B83" s="143"/>
      <c r="C83" s="141" t="s">
        <v>335</v>
      </c>
      <c r="D83" s="279" t="s">
        <v>356</v>
      </c>
      <c r="E83" s="279"/>
      <c r="F83" s="279"/>
      <c r="G83" s="279"/>
      <c r="H83" s="280"/>
      <c r="I83" s="101"/>
    </row>
    <row r="84" spans="2:9" ht="52.5" customHeight="1" x14ac:dyDescent="0.25">
      <c r="B84" s="143"/>
      <c r="C84" s="141" t="s">
        <v>336</v>
      </c>
      <c r="D84" s="279" t="s">
        <v>357</v>
      </c>
      <c r="E84" s="279"/>
      <c r="F84" s="279"/>
      <c r="G84" s="279"/>
      <c r="H84" s="280"/>
      <c r="I84" s="101"/>
    </row>
    <row r="85" spans="2:9" ht="90" customHeight="1" x14ac:dyDescent="0.35">
      <c r="B85" s="143"/>
      <c r="C85" s="141" t="s">
        <v>337</v>
      </c>
      <c r="D85" s="281" t="s">
        <v>379</v>
      </c>
      <c r="E85" s="282"/>
      <c r="F85" s="282"/>
      <c r="G85" s="282"/>
      <c r="H85" s="283"/>
      <c r="I85" s="102"/>
    </row>
    <row r="86" spans="2:9" ht="93.75" customHeight="1" x14ac:dyDescent="0.25">
      <c r="B86" s="143"/>
      <c r="C86" s="144" t="s">
        <v>338</v>
      </c>
      <c r="D86" s="279" t="s">
        <v>359</v>
      </c>
      <c r="E86" s="279"/>
      <c r="F86" s="279"/>
      <c r="G86" s="279"/>
      <c r="H86" s="280"/>
      <c r="I86" s="101"/>
    </row>
    <row r="87" spans="2:9" ht="65.25" customHeight="1" x14ac:dyDescent="0.25">
      <c r="B87" s="145"/>
      <c r="C87" s="141" t="s">
        <v>339</v>
      </c>
      <c r="D87" s="284" t="s">
        <v>378</v>
      </c>
      <c r="E87" s="285"/>
      <c r="F87" s="285"/>
      <c r="G87" s="285"/>
      <c r="H87" s="286"/>
      <c r="I87" s="117"/>
    </row>
    <row r="88" spans="2:9" ht="219.75" customHeight="1" x14ac:dyDescent="0.25">
      <c r="B88" s="143"/>
      <c r="C88" s="141" t="s">
        <v>340</v>
      </c>
      <c r="D88" s="279" t="s">
        <v>360</v>
      </c>
      <c r="E88" s="279"/>
      <c r="F88" s="279"/>
      <c r="G88" s="279"/>
      <c r="H88" s="280"/>
      <c r="I88" s="101"/>
    </row>
    <row r="89" spans="2:9" ht="183" customHeight="1" x14ac:dyDescent="0.25">
      <c r="B89" s="143"/>
      <c r="C89" s="141" t="s">
        <v>341</v>
      </c>
      <c r="D89" s="281" t="s">
        <v>361</v>
      </c>
      <c r="E89" s="282"/>
      <c r="F89" s="282"/>
      <c r="G89" s="282"/>
      <c r="H89" s="283"/>
      <c r="I89" s="101"/>
    </row>
    <row r="90" spans="2:9" ht="131.25" customHeight="1" x14ac:dyDescent="0.25">
      <c r="B90" s="143"/>
      <c r="C90" s="141" t="s">
        <v>362</v>
      </c>
      <c r="D90" s="281" t="s">
        <v>363</v>
      </c>
      <c r="E90" s="282"/>
      <c r="F90" s="282"/>
      <c r="G90" s="282"/>
      <c r="H90" s="283"/>
      <c r="I90" s="101"/>
    </row>
    <row r="91" spans="2:9" s="116" customFormat="1" ht="88.5" customHeight="1" x14ac:dyDescent="0.25">
      <c r="B91" s="146"/>
      <c r="C91" s="147" t="s">
        <v>364</v>
      </c>
      <c r="D91" s="281" t="s">
        <v>365</v>
      </c>
      <c r="E91" s="282"/>
      <c r="F91" s="282"/>
      <c r="G91" s="282"/>
      <c r="H91" s="283"/>
      <c r="I91" s="101"/>
    </row>
    <row r="92" spans="2:9" ht="89.25" customHeight="1" thickBot="1" x14ac:dyDescent="0.3">
      <c r="B92" s="187"/>
      <c r="C92" s="178" t="s">
        <v>366</v>
      </c>
      <c r="D92" s="336" t="s">
        <v>367</v>
      </c>
      <c r="E92" s="336"/>
      <c r="F92" s="336"/>
      <c r="G92" s="336"/>
      <c r="H92" s="337"/>
      <c r="I92" s="101"/>
    </row>
    <row r="93" spans="2:9" ht="22.5" customHeight="1" thickBot="1" x14ac:dyDescent="0.3">
      <c r="B93" s="191"/>
      <c r="C93" s="192"/>
      <c r="D93" s="186"/>
      <c r="E93" s="186"/>
      <c r="F93" s="186"/>
      <c r="G93" s="224"/>
      <c r="H93" s="219"/>
      <c r="I93" s="101"/>
    </row>
    <row r="94" spans="2:9" ht="65.25" customHeight="1" x14ac:dyDescent="0.25">
      <c r="B94" s="188" t="s">
        <v>0</v>
      </c>
      <c r="C94" s="189" t="s">
        <v>1</v>
      </c>
      <c r="D94" s="190" t="s">
        <v>2</v>
      </c>
      <c r="E94" s="189" t="s">
        <v>368</v>
      </c>
      <c r="F94" s="185" t="s">
        <v>244</v>
      </c>
      <c r="G94" s="225" t="s">
        <v>369</v>
      </c>
      <c r="H94" s="220" t="s">
        <v>245</v>
      </c>
      <c r="I94" s="101"/>
    </row>
    <row r="95" spans="2:9" ht="26.25" customHeight="1" x14ac:dyDescent="0.25">
      <c r="B95" s="149">
        <v>1</v>
      </c>
      <c r="C95" s="150">
        <v>2</v>
      </c>
      <c r="D95" s="151">
        <v>3</v>
      </c>
      <c r="E95" s="150">
        <v>4</v>
      </c>
      <c r="F95" s="152">
        <v>5</v>
      </c>
      <c r="G95" s="226">
        <v>6</v>
      </c>
      <c r="H95" s="239">
        <v>7</v>
      </c>
      <c r="I95" s="240"/>
    </row>
    <row r="96" spans="2:9" ht="21" customHeight="1" x14ac:dyDescent="0.35">
      <c r="B96" s="153"/>
      <c r="C96" s="154"/>
      <c r="D96" s="175" t="s">
        <v>370</v>
      </c>
      <c r="E96" s="155"/>
      <c r="F96" s="156"/>
      <c r="G96" s="227"/>
      <c r="H96" s="206"/>
      <c r="I96" s="101"/>
    </row>
    <row r="97" spans="2:9" ht="41.45" customHeight="1" x14ac:dyDescent="0.35">
      <c r="B97" s="157"/>
      <c r="C97" s="158">
        <v>0.1</v>
      </c>
      <c r="D97" s="110" t="s">
        <v>371</v>
      </c>
      <c r="E97" s="159" t="s">
        <v>171</v>
      </c>
      <c r="F97" s="160">
        <v>1</v>
      </c>
      <c r="G97" s="238"/>
      <c r="H97" s="207">
        <f>F97*G97</f>
        <v>0</v>
      </c>
      <c r="I97" s="101"/>
    </row>
    <row r="98" spans="2:9" ht="41.45" customHeight="1" x14ac:dyDescent="0.35">
      <c r="B98" s="157"/>
      <c r="C98" s="158">
        <v>0.2</v>
      </c>
      <c r="D98" s="110" t="s">
        <v>372</v>
      </c>
      <c r="E98" s="159" t="s">
        <v>171</v>
      </c>
      <c r="F98" s="160">
        <v>1</v>
      </c>
      <c r="G98" s="238"/>
      <c r="H98" s="207">
        <f t="shared" ref="H98:H104" si="5">F98*G98</f>
        <v>0</v>
      </c>
      <c r="I98" s="101"/>
    </row>
    <row r="99" spans="2:9" ht="41.45" customHeight="1" x14ac:dyDescent="0.35">
      <c r="B99" s="157"/>
      <c r="C99" s="158">
        <v>0.3</v>
      </c>
      <c r="D99" s="110" t="s">
        <v>373</v>
      </c>
      <c r="E99" s="159" t="s">
        <v>171</v>
      </c>
      <c r="F99" s="160">
        <v>1</v>
      </c>
      <c r="G99" s="238"/>
      <c r="H99" s="207">
        <f t="shared" si="5"/>
        <v>0</v>
      </c>
      <c r="I99" s="101"/>
    </row>
    <row r="100" spans="2:9" ht="41.45" customHeight="1" x14ac:dyDescent="0.35">
      <c r="B100" s="157"/>
      <c r="C100" s="158">
        <v>0.4</v>
      </c>
      <c r="D100" s="110" t="s">
        <v>374</v>
      </c>
      <c r="E100" s="159" t="s">
        <v>171</v>
      </c>
      <c r="F100" s="160">
        <v>1</v>
      </c>
      <c r="G100" s="238"/>
      <c r="H100" s="207">
        <f t="shared" si="5"/>
        <v>0</v>
      </c>
      <c r="I100" s="101"/>
    </row>
    <row r="101" spans="2:9" ht="41.45" customHeight="1" x14ac:dyDescent="0.35">
      <c r="B101" s="157"/>
      <c r="C101" s="158">
        <v>0.5</v>
      </c>
      <c r="D101" s="110" t="s">
        <v>375</v>
      </c>
      <c r="E101" s="159" t="s">
        <v>171</v>
      </c>
      <c r="F101" s="55">
        <v>1</v>
      </c>
      <c r="G101" s="238"/>
      <c r="H101" s="207">
        <f t="shared" si="5"/>
        <v>0</v>
      </c>
      <c r="I101" s="101"/>
    </row>
    <row r="102" spans="2:9" ht="48.75" customHeight="1" x14ac:dyDescent="0.35">
      <c r="B102" s="157"/>
      <c r="C102" s="158">
        <v>0.6</v>
      </c>
      <c r="D102" s="110" t="s">
        <v>376</v>
      </c>
      <c r="E102" s="159" t="s">
        <v>171</v>
      </c>
      <c r="F102" s="55">
        <v>1</v>
      </c>
      <c r="G102" s="238"/>
      <c r="H102" s="207">
        <f t="shared" si="5"/>
        <v>0</v>
      </c>
      <c r="I102" s="101"/>
    </row>
    <row r="103" spans="2:9" ht="47.25" customHeight="1" x14ac:dyDescent="0.35">
      <c r="B103" s="157"/>
      <c r="C103" s="158">
        <v>0.7</v>
      </c>
      <c r="D103" s="110" t="s">
        <v>384</v>
      </c>
      <c r="E103" s="159" t="s">
        <v>171</v>
      </c>
      <c r="F103" s="55">
        <v>1</v>
      </c>
      <c r="G103" s="238"/>
      <c r="H103" s="207">
        <f t="shared" si="5"/>
        <v>0</v>
      </c>
      <c r="I103" s="101"/>
    </row>
    <row r="104" spans="2:9" ht="51" customHeight="1" thickBot="1" x14ac:dyDescent="0.4">
      <c r="B104" s="157"/>
      <c r="C104" s="158">
        <v>0.8</v>
      </c>
      <c r="D104" s="176" t="s">
        <v>381</v>
      </c>
      <c r="E104" s="159" t="s">
        <v>171</v>
      </c>
      <c r="F104" s="55">
        <v>1</v>
      </c>
      <c r="G104" s="238"/>
      <c r="H104" s="207">
        <f t="shared" si="5"/>
        <v>0</v>
      </c>
      <c r="I104" s="101"/>
    </row>
    <row r="105" spans="2:9" ht="23.25" customHeight="1" thickBot="1" x14ac:dyDescent="0.4">
      <c r="B105" s="304" t="s">
        <v>377</v>
      </c>
      <c r="C105" s="302"/>
      <c r="D105" s="302"/>
      <c r="E105" s="302"/>
      <c r="F105" s="302"/>
      <c r="G105" s="303"/>
      <c r="H105" s="208">
        <f>SUM(H97:H104)</f>
        <v>0</v>
      </c>
    </row>
    <row r="106" spans="2:9" ht="18.75" x14ac:dyDescent="0.25">
      <c r="B106" s="120"/>
      <c r="C106" s="119"/>
      <c r="D106" s="298" t="s">
        <v>3</v>
      </c>
      <c r="E106" s="299"/>
      <c r="F106" s="299"/>
      <c r="G106" s="299"/>
      <c r="H106" s="300"/>
    </row>
    <row r="107" spans="2:9" ht="30.75" customHeight="1" x14ac:dyDescent="0.35">
      <c r="B107" s="13">
        <v>1</v>
      </c>
      <c r="C107" s="14" t="s">
        <v>4</v>
      </c>
      <c r="D107" s="172" t="s">
        <v>45</v>
      </c>
      <c r="E107" s="23" t="s">
        <v>46</v>
      </c>
      <c r="F107" s="55">
        <v>0.35</v>
      </c>
      <c r="G107" s="229"/>
      <c r="H107" s="209">
        <f>F107*G107</f>
        <v>0</v>
      </c>
    </row>
    <row r="108" spans="2:9" ht="69.75" customHeight="1" x14ac:dyDescent="0.35">
      <c r="B108" s="13">
        <v>2</v>
      </c>
      <c r="C108" s="14" t="s">
        <v>5</v>
      </c>
      <c r="D108" s="172" t="s">
        <v>70</v>
      </c>
      <c r="E108" s="23" t="s">
        <v>104</v>
      </c>
      <c r="F108" s="56">
        <f>3530+128+115+44</f>
        <v>3817</v>
      </c>
      <c r="G108" s="229"/>
      <c r="H108" s="209">
        <f t="shared" ref="H108:H114" si="6">F108*G108</f>
        <v>0</v>
      </c>
    </row>
    <row r="109" spans="2:9" ht="73.5" customHeight="1" x14ac:dyDescent="0.35">
      <c r="B109" s="13">
        <v>3</v>
      </c>
      <c r="C109" s="14" t="s">
        <v>23</v>
      </c>
      <c r="D109" s="172" t="s">
        <v>71</v>
      </c>
      <c r="E109" s="23" t="s">
        <v>104</v>
      </c>
      <c r="F109" s="56">
        <v>65</v>
      </c>
      <c r="G109" s="229"/>
      <c r="H109" s="209">
        <f t="shared" si="6"/>
        <v>0</v>
      </c>
    </row>
    <row r="110" spans="2:9" ht="69.75" customHeight="1" x14ac:dyDescent="0.35">
      <c r="B110" s="13">
        <v>4</v>
      </c>
      <c r="C110" s="14" t="s">
        <v>24</v>
      </c>
      <c r="D110" s="172" t="s">
        <v>72</v>
      </c>
      <c r="E110" s="23" t="s">
        <v>104</v>
      </c>
      <c r="F110" s="56">
        <v>140</v>
      </c>
      <c r="G110" s="229"/>
      <c r="H110" s="209">
        <f t="shared" si="6"/>
        <v>0</v>
      </c>
    </row>
    <row r="111" spans="2:9" ht="86.25" customHeight="1" x14ac:dyDescent="0.35">
      <c r="B111" s="13">
        <v>5</v>
      </c>
      <c r="C111" s="14" t="s">
        <v>25</v>
      </c>
      <c r="D111" s="172" t="s">
        <v>73</v>
      </c>
      <c r="E111" s="23" t="s">
        <v>327</v>
      </c>
      <c r="F111" s="56">
        <v>720</v>
      </c>
      <c r="G111" s="229"/>
      <c r="H111" s="209">
        <f t="shared" si="6"/>
        <v>0</v>
      </c>
    </row>
    <row r="112" spans="2:9" ht="32.25" customHeight="1" x14ac:dyDescent="0.35">
      <c r="B112" s="13">
        <v>6</v>
      </c>
      <c r="C112" s="14" t="s">
        <v>74</v>
      </c>
      <c r="D112" s="172" t="s">
        <v>75</v>
      </c>
      <c r="E112" s="23" t="s">
        <v>49</v>
      </c>
      <c r="F112" s="56">
        <v>15</v>
      </c>
      <c r="G112" s="229"/>
      <c r="H112" s="209">
        <f t="shared" si="6"/>
        <v>0</v>
      </c>
    </row>
    <row r="113" spans="2:8" ht="49.5" customHeight="1" x14ac:dyDescent="0.35">
      <c r="B113" s="13">
        <v>7</v>
      </c>
      <c r="C113" s="14" t="s">
        <v>76</v>
      </c>
      <c r="D113" s="172" t="s">
        <v>77</v>
      </c>
      <c r="E113" s="23" t="s">
        <v>49</v>
      </c>
      <c r="F113" s="56">
        <v>28</v>
      </c>
      <c r="G113" s="229"/>
      <c r="H113" s="209">
        <f t="shared" si="6"/>
        <v>0</v>
      </c>
    </row>
    <row r="114" spans="2:8" ht="48" customHeight="1" thickBot="1" x14ac:dyDescent="0.4">
      <c r="B114" s="13">
        <v>8</v>
      </c>
      <c r="C114" s="14" t="s">
        <v>78</v>
      </c>
      <c r="D114" s="172" t="s">
        <v>79</v>
      </c>
      <c r="E114" s="23" t="s">
        <v>327</v>
      </c>
      <c r="F114" s="56">
        <v>120</v>
      </c>
      <c r="G114" s="229"/>
      <c r="H114" s="209">
        <f t="shared" si="6"/>
        <v>0</v>
      </c>
    </row>
    <row r="115" spans="2:8" ht="22.5" customHeight="1" thickBot="1" x14ac:dyDescent="0.4">
      <c r="B115" s="13"/>
      <c r="C115" s="14"/>
      <c r="D115" s="301" t="s">
        <v>225</v>
      </c>
      <c r="E115" s="302"/>
      <c r="F115" s="302"/>
      <c r="G115" s="303"/>
      <c r="H115" s="208">
        <f>SUM(H107:H114)</f>
        <v>0</v>
      </c>
    </row>
    <row r="116" spans="2:8" ht="19.5" customHeight="1" x14ac:dyDescent="0.25">
      <c r="B116" s="11"/>
      <c r="C116" s="12"/>
      <c r="D116" s="298" t="s">
        <v>22</v>
      </c>
      <c r="E116" s="299"/>
      <c r="F116" s="299"/>
      <c r="G116" s="299"/>
      <c r="H116" s="300"/>
    </row>
    <row r="117" spans="2:8" ht="50.25" customHeight="1" x14ac:dyDescent="0.35">
      <c r="B117" s="13">
        <v>9</v>
      </c>
      <c r="C117" s="15" t="s">
        <v>6</v>
      </c>
      <c r="D117" s="110" t="s">
        <v>80</v>
      </c>
      <c r="E117" s="23" t="s">
        <v>116</v>
      </c>
      <c r="F117" s="56">
        <v>95</v>
      </c>
      <c r="G117" s="229"/>
      <c r="H117" s="209">
        <f>F117*G117</f>
        <v>0</v>
      </c>
    </row>
    <row r="118" spans="2:8" ht="66.75" customHeight="1" x14ac:dyDescent="0.35">
      <c r="B118" s="13">
        <v>10</v>
      </c>
      <c r="C118" s="15" t="s">
        <v>7</v>
      </c>
      <c r="D118" s="110" t="s">
        <v>81</v>
      </c>
      <c r="E118" s="23" t="s">
        <v>116</v>
      </c>
      <c r="F118" s="56">
        <v>1280</v>
      </c>
      <c r="G118" s="229"/>
      <c r="H118" s="209">
        <f t="shared" ref="H118:H121" si="7">F118*G118</f>
        <v>0</v>
      </c>
    </row>
    <row r="119" spans="2:8" ht="29.25" customHeight="1" x14ac:dyDescent="0.35">
      <c r="B119" s="13">
        <v>11</v>
      </c>
      <c r="C119" s="15" t="s">
        <v>8</v>
      </c>
      <c r="D119" s="110" t="s">
        <v>82</v>
      </c>
      <c r="E119" s="23" t="s">
        <v>104</v>
      </c>
      <c r="F119" s="56">
        <v>4500</v>
      </c>
      <c r="G119" s="229"/>
      <c r="H119" s="209">
        <f t="shared" si="7"/>
        <v>0</v>
      </c>
    </row>
    <row r="120" spans="2:8" ht="29.25" customHeight="1" x14ac:dyDescent="0.35">
      <c r="B120" s="13">
        <v>12</v>
      </c>
      <c r="C120" s="15" t="s">
        <v>26</v>
      </c>
      <c r="D120" s="110" t="s">
        <v>83</v>
      </c>
      <c r="E120" s="23" t="s">
        <v>116</v>
      </c>
      <c r="F120" s="56">
        <v>35</v>
      </c>
      <c r="G120" s="229"/>
      <c r="H120" s="209">
        <f t="shared" si="7"/>
        <v>0</v>
      </c>
    </row>
    <row r="121" spans="2:8" ht="34.5" customHeight="1" thickBot="1" x14ac:dyDescent="0.4">
      <c r="B121" s="13">
        <v>13</v>
      </c>
      <c r="C121" s="15" t="s">
        <v>27</v>
      </c>
      <c r="D121" s="110" t="s">
        <v>84</v>
      </c>
      <c r="E121" s="23" t="s">
        <v>104</v>
      </c>
      <c r="F121" s="56">
        <v>75</v>
      </c>
      <c r="G121" s="229"/>
      <c r="H121" s="209">
        <f t="shared" si="7"/>
        <v>0</v>
      </c>
    </row>
    <row r="122" spans="2:8" ht="19.5" thickBot="1" x14ac:dyDescent="0.4">
      <c r="B122" s="13"/>
      <c r="C122" s="14"/>
      <c r="D122" s="301" t="s">
        <v>226</v>
      </c>
      <c r="E122" s="302"/>
      <c r="F122" s="302"/>
      <c r="G122" s="303"/>
      <c r="H122" s="208">
        <f>SUM(H117:H121)</f>
        <v>0</v>
      </c>
    </row>
    <row r="123" spans="2:8" ht="18.75" x14ac:dyDescent="0.25">
      <c r="B123" s="13"/>
      <c r="C123" s="15"/>
      <c r="D123" s="292" t="s">
        <v>385</v>
      </c>
      <c r="E123" s="293"/>
      <c r="F123" s="293"/>
      <c r="G123" s="293"/>
      <c r="H123" s="294"/>
    </row>
    <row r="124" spans="2:8" ht="48" customHeight="1" x14ac:dyDescent="0.35">
      <c r="B124" s="13">
        <v>14</v>
      </c>
      <c r="C124" s="17" t="s">
        <v>9</v>
      </c>
      <c r="D124" s="172" t="s">
        <v>85</v>
      </c>
      <c r="E124" s="23" t="s">
        <v>327</v>
      </c>
      <c r="F124" s="56">
        <v>120</v>
      </c>
      <c r="G124" s="229"/>
      <c r="H124" s="209">
        <f>F124*G124</f>
        <v>0</v>
      </c>
    </row>
    <row r="125" spans="2:8" ht="68.25" customHeight="1" x14ac:dyDescent="0.35">
      <c r="B125" s="13">
        <v>15</v>
      </c>
      <c r="C125" s="17" t="s">
        <v>10</v>
      </c>
      <c r="D125" s="110" t="s">
        <v>86</v>
      </c>
      <c r="E125" s="23" t="s">
        <v>116</v>
      </c>
      <c r="F125" s="57">
        <v>1620</v>
      </c>
      <c r="G125" s="229"/>
      <c r="H125" s="209">
        <f t="shared" ref="H125:H131" si="8">F125*G125</f>
        <v>0</v>
      </c>
    </row>
    <row r="126" spans="2:8" ht="50.25" customHeight="1" x14ac:dyDescent="0.35">
      <c r="B126" s="13">
        <v>16</v>
      </c>
      <c r="C126" s="17" t="s">
        <v>11</v>
      </c>
      <c r="D126" s="172" t="s">
        <v>87</v>
      </c>
      <c r="E126" s="23" t="s">
        <v>104</v>
      </c>
      <c r="F126" s="56">
        <v>3530</v>
      </c>
      <c r="G126" s="229"/>
      <c r="H126" s="209">
        <f t="shared" si="8"/>
        <v>0</v>
      </c>
    </row>
    <row r="127" spans="2:8" ht="68.25" customHeight="1" x14ac:dyDescent="0.35">
      <c r="B127" s="13">
        <v>17</v>
      </c>
      <c r="C127" s="17" t="s">
        <v>411</v>
      </c>
      <c r="D127" s="172" t="s">
        <v>88</v>
      </c>
      <c r="E127" s="23" t="s">
        <v>104</v>
      </c>
      <c r="F127" s="56">
        <v>3530</v>
      </c>
      <c r="G127" s="229"/>
      <c r="H127" s="209">
        <f t="shared" si="8"/>
        <v>0</v>
      </c>
    </row>
    <row r="128" spans="2:8" ht="50.25" customHeight="1" x14ac:dyDescent="0.35">
      <c r="B128" s="13">
        <v>18</v>
      </c>
      <c r="C128" s="17" t="s">
        <v>412</v>
      </c>
      <c r="D128" s="172" t="s">
        <v>89</v>
      </c>
      <c r="E128" s="23" t="s">
        <v>104</v>
      </c>
      <c r="F128" s="56">
        <v>3530</v>
      </c>
      <c r="G128" s="229"/>
      <c r="H128" s="209">
        <f t="shared" si="8"/>
        <v>0</v>
      </c>
    </row>
    <row r="129" spans="2:8" ht="68.25" customHeight="1" x14ac:dyDescent="0.35">
      <c r="B129" s="13">
        <v>19</v>
      </c>
      <c r="C129" s="17" t="s">
        <v>413</v>
      </c>
      <c r="D129" s="172" t="s">
        <v>90</v>
      </c>
      <c r="E129" s="23" t="s">
        <v>327</v>
      </c>
      <c r="F129" s="56">
        <v>720</v>
      </c>
      <c r="G129" s="229"/>
      <c r="H129" s="209">
        <f t="shared" si="8"/>
        <v>0</v>
      </c>
    </row>
    <row r="130" spans="2:8" ht="69" customHeight="1" x14ac:dyDescent="0.35">
      <c r="B130" s="13">
        <v>20</v>
      </c>
      <c r="C130" s="17" t="s">
        <v>414</v>
      </c>
      <c r="D130" s="172" t="s">
        <v>91</v>
      </c>
      <c r="E130" s="23" t="s">
        <v>327</v>
      </c>
      <c r="F130" s="56">
        <v>400</v>
      </c>
      <c r="G130" s="229"/>
      <c r="H130" s="209">
        <f t="shared" si="8"/>
        <v>0</v>
      </c>
    </row>
    <row r="131" spans="2:8" ht="65.25" customHeight="1" thickBot="1" x14ac:dyDescent="0.4">
      <c r="B131" s="13">
        <v>21</v>
      </c>
      <c r="C131" s="17" t="s">
        <v>415</v>
      </c>
      <c r="D131" s="172" t="s">
        <v>92</v>
      </c>
      <c r="E131" s="23" t="s">
        <v>104</v>
      </c>
      <c r="F131" s="56">
        <v>800</v>
      </c>
      <c r="G131" s="229"/>
      <c r="H131" s="209">
        <f t="shared" si="8"/>
        <v>0</v>
      </c>
    </row>
    <row r="132" spans="2:8" ht="22.5" customHeight="1" thickBot="1" x14ac:dyDescent="0.4">
      <c r="B132" s="42"/>
      <c r="C132" s="43"/>
      <c r="D132" s="301" t="s">
        <v>294</v>
      </c>
      <c r="E132" s="308"/>
      <c r="F132" s="308"/>
      <c r="G132" s="308"/>
      <c r="H132" s="211">
        <f>SUM(H124:H131)</f>
        <v>0</v>
      </c>
    </row>
    <row r="133" spans="2:8" ht="18" customHeight="1" x14ac:dyDescent="0.25">
      <c r="B133" s="11"/>
      <c r="C133" s="12"/>
      <c r="D133" s="305" t="s">
        <v>390</v>
      </c>
      <c r="E133" s="306"/>
      <c r="F133" s="306"/>
      <c r="G133" s="306"/>
      <c r="H133" s="307"/>
    </row>
    <row r="134" spans="2:8" ht="37.5" customHeight="1" x14ac:dyDescent="0.35">
      <c r="B134" s="50">
        <v>22</v>
      </c>
      <c r="C134" s="19" t="s">
        <v>228</v>
      </c>
      <c r="D134" s="172" t="s">
        <v>61</v>
      </c>
      <c r="E134" s="23" t="s">
        <v>49</v>
      </c>
      <c r="F134" s="55">
        <v>9</v>
      </c>
      <c r="G134" s="230"/>
      <c r="H134" s="212">
        <f>F134*G134</f>
        <v>0</v>
      </c>
    </row>
    <row r="135" spans="2:8" ht="34.5" customHeight="1" x14ac:dyDescent="0.35">
      <c r="B135" s="21">
        <v>23</v>
      </c>
      <c r="C135" s="19" t="s">
        <v>391</v>
      </c>
      <c r="D135" s="172" t="s">
        <v>93</v>
      </c>
      <c r="E135" s="23" t="s">
        <v>49</v>
      </c>
      <c r="F135" s="55">
        <v>1</v>
      </c>
      <c r="G135" s="230"/>
      <c r="H135" s="212">
        <f t="shared" ref="H135:H143" si="9">F135*G135</f>
        <v>0</v>
      </c>
    </row>
    <row r="136" spans="2:8" ht="35.25" customHeight="1" x14ac:dyDescent="0.35">
      <c r="B136" s="21">
        <v>24</v>
      </c>
      <c r="C136" s="19" t="s">
        <v>392</v>
      </c>
      <c r="D136" s="172" t="s">
        <v>63</v>
      </c>
      <c r="E136" s="23" t="s">
        <v>49</v>
      </c>
      <c r="F136" s="55">
        <v>12</v>
      </c>
      <c r="G136" s="230"/>
      <c r="H136" s="212">
        <f t="shared" si="9"/>
        <v>0</v>
      </c>
    </row>
    <row r="137" spans="2:8" ht="34.5" customHeight="1" x14ac:dyDescent="0.35">
      <c r="B137" s="50">
        <v>25</v>
      </c>
      <c r="C137" s="19" t="s">
        <v>393</v>
      </c>
      <c r="D137" s="172" t="s">
        <v>94</v>
      </c>
      <c r="E137" s="23" t="s">
        <v>49</v>
      </c>
      <c r="F137" s="55">
        <v>1</v>
      </c>
      <c r="G137" s="230"/>
      <c r="H137" s="212">
        <f t="shared" si="9"/>
        <v>0</v>
      </c>
    </row>
    <row r="138" spans="2:8" ht="33.75" customHeight="1" x14ac:dyDescent="0.35">
      <c r="B138" s="21">
        <v>26</v>
      </c>
      <c r="C138" s="19" t="s">
        <v>274</v>
      </c>
      <c r="D138" s="172" t="s">
        <v>95</v>
      </c>
      <c r="E138" s="23" t="s">
        <v>49</v>
      </c>
      <c r="F138" s="55">
        <v>14</v>
      </c>
      <c r="G138" s="230"/>
      <c r="H138" s="212">
        <f t="shared" si="9"/>
        <v>0</v>
      </c>
    </row>
    <row r="139" spans="2:8" ht="34.5" customHeight="1" x14ac:dyDescent="0.35">
      <c r="B139" s="21">
        <v>27</v>
      </c>
      <c r="C139" s="19" t="s">
        <v>275</v>
      </c>
      <c r="D139" s="172" t="s">
        <v>96</v>
      </c>
      <c r="E139" s="23" t="s">
        <v>49</v>
      </c>
      <c r="F139" s="55">
        <v>1</v>
      </c>
      <c r="G139" s="230"/>
      <c r="H139" s="212">
        <f t="shared" si="9"/>
        <v>0</v>
      </c>
    </row>
    <row r="140" spans="2:8" ht="48.75" customHeight="1" x14ac:dyDescent="0.35">
      <c r="B140" s="21">
        <v>28</v>
      </c>
      <c r="C140" s="19" t="s">
        <v>276</v>
      </c>
      <c r="D140" s="172" t="s">
        <v>64</v>
      </c>
      <c r="E140" s="23" t="s">
        <v>49</v>
      </c>
      <c r="F140" s="55">
        <v>12</v>
      </c>
      <c r="G140" s="230"/>
      <c r="H140" s="212">
        <f t="shared" si="9"/>
        <v>0</v>
      </c>
    </row>
    <row r="141" spans="2:8" ht="30" customHeight="1" x14ac:dyDescent="0.35">
      <c r="B141" s="21">
        <v>29</v>
      </c>
      <c r="C141" s="19" t="s">
        <v>277</v>
      </c>
      <c r="D141" s="172" t="s">
        <v>97</v>
      </c>
      <c r="E141" s="23" t="s">
        <v>49</v>
      </c>
      <c r="F141" s="55">
        <v>9</v>
      </c>
      <c r="G141" s="230"/>
      <c r="H141" s="212">
        <f t="shared" si="9"/>
        <v>0</v>
      </c>
    </row>
    <row r="142" spans="2:8" ht="27.75" customHeight="1" x14ac:dyDescent="0.35">
      <c r="B142" s="21">
        <v>30</v>
      </c>
      <c r="C142" s="19" t="s">
        <v>278</v>
      </c>
      <c r="D142" s="177" t="s">
        <v>66</v>
      </c>
      <c r="E142" s="23" t="s">
        <v>49</v>
      </c>
      <c r="F142" s="55">
        <v>41</v>
      </c>
      <c r="G142" s="230"/>
      <c r="H142" s="212">
        <f t="shared" si="9"/>
        <v>0</v>
      </c>
    </row>
    <row r="143" spans="2:8" ht="30" customHeight="1" thickBot="1" x14ac:dyDescent="0.4">
      <c r="B143" s="21">
        <v>31</v>
      </c>
      <c r="C143" s="19" t="s">
        <v>279</v>
      </c>
      <c r="D143" s="46" t="s">
        <v>68</v>
      </c>
      <c r="E143" s="93" t="s">
        <v>104</v>
      </c>
      <c r="F143" s="55">
        <v>439.2</v>
      </c>
      <c r="G143" s="230"/>
      <c r="H143" s="212">
        <f t="shared" si="9"/>
        <v>0</v>
      </c>
    </row>
    <row r="144" spans="2:8" ht="22.5" customHeight="1" thickBot="1" x14ac:dyDescent="0.4">
      <c r="B144" s="13"/>
      <c r="C144" s="19"/>
      <c r="D144" s="309" t="s">
        <v>232</v>
      </c>
      <c r="E144" s="310"/>
      <c r="F144" s="310"/>
      <c r="G144" s="310"/>
      <c r="H144" s="208">
        <f>SUM(H134:H143)</f>
        <v>0</v>
      </c>
    </row>
    <row r="145" spans="2:9" ht="27" customHeight="1" x14ac:dyDescent="0.35">
      <c r="B145" s="27"/>
      <c r="C145" s="28"/>
      <c r="D145" s="108" t="s">
        <v>100</v>
      </c>
      <c r="E145" s="39"/>
      <c r="F145" s="58"/>
      <c r="G145" s="234"/>
      <c r="H145" s="213"/>
    </row>
    <row r="146" spans="2:9" ht="27" customHeight="1" x14ac:dyDescent="0.35">
      <c r="B146" s="118"/>
      <c r="C146" s="119"/>
      <c r="D146" s="113" t="s">
        <v>380</v>
      </c>
      <c r="E146" s="112"/>
      <c r="F146" s="54"/>
      <c r="G146" s="232"/>
      <c r="H146" s="214">
        <f>H105</f>
        <v>0</v>
      </c>
    </row>
    <row r="147" spans="2:9" ht="24.75" customHeight="1" x14ac:dyDescent="0.35">
      <c r="B147" s="29"/>
      <c r="C147" s="12"/>
      <c r="D147" s="97" t="s">
        <v>12</v>
      </c>
      <c r="E147" s="72"/>
      <c r="F147" s="54"/>
      <c r="G147" s="232"/>
      <c r="H147" s="215">
        <f>H115</f>
        <v>0</v>
      </c>
    </row>
    <row r="148" spans="2:9" ht="24.75" customHeight="1" x14ac:dyDescent="0.35">
      <c r="B148" s="82"/>
      <c r="C148" s="32"/>
      <c r="D148" s="97" t="s">
        <v>28</v>
      </c>
      <c r="E148" s="72"/>
      <c r="F148" s="54"/>
      <c r="G148" s="232"/>
      <c r="H148" s="215">
        <f>H122</f>
        <v>0</v>
      </c>
      <c r="I148" s="9"/>
    </row>
    <row r="149" spans="2:9" ht="24.75" customHeight="1" x14ac:dyDescent="0.35">
      <c r="B149" s="81"/>
      <c r="C149" s="34"/>
      <c r="D149" s="318" t="s">
        <v>408</v>
      </c>
      <c r="E149" s="319"/>
      <c r="F149" s="319"/>
      <c r="G149" s="320"/>
      <c r="H149" s="215">
        <f>H132</f>
        <v>0</v>
      </c>
    </row>
    <row r="150" spans="2:9" ht="24.75" customHeight="1" thickBot="1" x14ac:dyDescent="0.4">
      <c r="B150" s="131"/>
      <c r="C150" s="130"/>
      <c r="D150" s="321" t="s">
        <v>409</v>
      </c>
      <c r="E150" s="322"/>
      <c r="F150" s="322"/>
      <c r="G150" s="323"/>
      <c r="H150" s="215">
        <f>H144</f>
        <v>0</v>
      </c>
    </row>
    <row r="151" spans="2:9" ht="27.75" customHeight="1" thickBot="1" x14ac:dyDescent="0.4">
      <c r="B151" s="124"/>
      <c r="C151" s="122"/>
      <c r="D151" s="324" t="s">
        <v>311</v>
      </c>
      <c r="E151" s="325"/>
      <c r="F151" s="325" t="s">
        <v>13</v>
      </c>
      <c r="G151" s="326"/>
      <c r="H151" s="217">
        <f>SUM(H146:H150)</f>
        <v>0</v>
      </c>
    </row>
    <row r="152" spans="2:9" ht="21.75" customHeight="1" thickBot="1" x14ac:dyDescent="0.4">
      <c r="B152" s="40"/>
      <c r="C152" s="41"/>
      <c r="D152" s="109"/>
      <c r="E152" s="74"/>
      <c r="F152" s="59"/>
      <c r="G152" s="235"/>
      <c r="H152" s="218"/>
    </row>
    <row r="153" spans="2:9" ht="24" thickBot="1" x14ac:dyDescent="0.5">
      <c r="B153" s="327" t="s">
        <v>33</v>
      </c>
      <c r="C153" s="328"/>
      <c r="D153" s="328"/>
      <c r="E153" s="328"/>
      <c r="F153" s="328"/>
      <c r="G153" s="328"/>
      <c r="H153" s="329"/>
    </row>
    <row r="154" spans="2:9" ht="19.5" thickBot="1" x14ac:dyDescent="0.4">
      <c r="B154" s="311">
        <v>1</v>
      </c>
      <c r="C154" s="312"/>
      <c r="D154" s="313" t="s">
        <v>101</v>
      </c>
      <c r="E154" s="314"/>
      <c r="F154" s="314" t="s">
        <v>13</v>
      </c>
      <c r="G154" s="315"/>
      <c r="H154" s="221">
        <f>H72</f>
        <v>0</v>
      </c>
    </row>
    <row r="155" spans="2:9" ht="19.5" thickBot="1" x14ac:dyDescent="0.4">
      <c r="B155" s="311">
        <v>2</v>
      </c>
      <c r="C155" s="312"/>
      <c r="D155" s="313" t="s">
        <v>32</v>
      </c>
      <c r="E155" s="314"/>
      <c r="F155" s="314" t="s">
        <v>13</v>
      </c>
      <c r="G155" s="315"/>
      <c r="H155" s="221">
        <f>H151</f>
        <v>0</v>
      </c>
    </row>
    <row r="156" spans="2:9" ht="27.75" customHeight="1" thickBot="1" x14ac:dyDescent="0.4">
      <c r="B156" s="311"/>
      <c r="C156" s="312"/>
      <c r="D156" s="316" t="s">
        <v>249</v>
      </c>
      <c r="E156" s="317"/>
      <c r="F156" s="317"/>
      <c r="G156" s="317"/>
      <c r="H156" s="217">
        <f>SUM(H154:H155)</f>
        <v>0</v>
      </c>
    </row>
    <row r="158" spans="2:9" ht="20.25" customHeight="1" x14ac:dyDescent="0.35">
      <c r="B158" s="51"/>
      <c r="C158" s="51"/>
      <c r="D158" s="193" t="s">
        <v>288</v>
      </c>
      <c r="E158" s="194"/>
      <c r="F158" s="195"/>
      <c r="G158" s="236"/>
      <c r="H158" s="222"/>
    </row>
    <row r="159" spans="2:9" ht="21.75" customHeight="1" x14ac:dyDescent="0.35">
      <c r="B159" s="51"/>
      <c r="C159" s="51"/>
      <c r="D159" s="193" t="s">
        <v>289</v>
      </c>
      <c r="E159" s="194"/>
      <c r="F159" s="195"/>
      <c r="G159" s="236"/>
      <c r="H159" s="222"/>
    </row>
    <row r="160" spans="2:9" ht="30" customHeight="1" x14ac:dyDescent="0.35">
      <c r="B160" s="51"/>
      <c r="C160" s="51"/>
      <c r="D160" s="193" t="s">
        <v>290</v>
      </c>
      <c r="E160" s="194"/>
      <c r="F160" s="195"/>
      <c r="G160" s="236"/>
      <c r="H160" s="222"/>
    </row>
  </sheetData>
  <sheetProtection algorithmName="SHA-512" hashValue="GWDCdulUUoFhy/+VxYGar/5dBtR/UHsPuWt47ntsj1pRFFP/JwfiWRw9oFrn+fWwemvk7qvoVW6TAQ8KB6RiRw==" saltValue="ImEG3AfBXcrkS5wp0nk6RA==" spinCount="100000" sheet="1"/>
  <mergeCells count="70">
    <mergeCell ref="D57:H57"/>
    <mergeCell ref="D66:G66"/>
    <mergeCell ref="D7:H7"/>
    <mergeCell ref="D8:H8"/>
    <mergeCell ref="D9:H9"/>
    <mergeCell ref="D10:H10"/>
    <mergeCell ref="D15:H15"/>
    <mergeCell ref="D16:H16"/>
    <mergeCell ref="D17:H17"/>
    <mergeCell ref="D11:H11"/>
    <mergeCell ref="D12:H12"/>
    <mergeCell ref="D13:H13"/>
    <mergeCell ref="D14:H14"/>
    <mergeCell ref="D92:H92"/>
    <mergeCell ref="D18:H18"/>
    <mergeCell ref="D19:H19"/>
    <mergeCell ref="B32:G32"/>
    <mergeCell ref="D39:G39"/>
    <mergeCell ref="D43:G43"/>
    <mergeCell ref="D56:G56"/>
    <mergeCell ref="D65:G65"/>
    <mergeCell ref="D33:H33"/>
    <mergeCell ref="D40:H40"/>
    <mergeCell ref="D70:G70"/>
    <mergeCell ref="D71:G71"/>
    <mergeCell ref="B74:H74"/>
    <mergeCell ref="B75:H75"/>
    <mergeCell ref="D72:G72"/>
    <mergeCell ref="D44:H44"/>
    <mergeCell ref="B1:H1"/>
    <mergeCell ref="B2:H2"/>
    <mergeCell ref="D4:H4"/>
    <mergeCell ref="D5:H5"/>
    <mergeCell ref="D6:H6"/>
    <mergeCell ref="B3:H3"/>
    <mergeCell ref="B156:C156"/>
    <mergeCell ref="D156:G156"/>
    <mergeCell ref="D149:G149"/>
    <mergeCell ref="D150:G150"/>
    <mergeCell ref="D151:G151"/>
    <mergeCell ref="B153:H153"/>
    <mergeCell ref="B154:C154"/>
    <mergeCell ref="D154:G154"/>
    <mergeCell ref="D133:H133"/>
    <mergeCell ref="D132:G132"/>
    <mergeCell ref="D144:G144"/>
    <mergeCell ref="B155:C155"/>
    <mergeCell ref="D155:G155"/>
    <mergeCell ref="D123:H123"/>
    <mergeCell ref="B76:H76"/>
    <mergeCell ref="D106:H106"/>
    <mergeCell ref="D116:H116"/>
    <mergeCell ref="D115:G115"/>
    <mergeCell ref="D122:G122"/>
    <mergeCell ref="D79:H79"/>
    <mergeCell ref="D80:H80"/>
    <mergeCell ref="D81:H81"/>
    <mergeCell ref="D82:H82"/>
    <mergeCell ref="D83:H83"/>
    <mergeCell ref="D88:H88"/>
    <mergeCell ref="D89:H89"/>
    <mergeCell ref="D90:H90"/>
    <mergeCell ref="B105:G105"/>
    <mergeCell ref="D91:H91"/>
    <mergeCell ref="D84:H84"/>
    <mergeCell ref="D85:H85"/>
    <mergeCell ref="D86:H86"/>
    <mergeCell ref="D87:H87"/>
    <mergeCell ref="D77:H77"/>
    <mergeCell ref="D78:H78"/>
  </mergeCells>
  <pageMargins left="0.70866141732283472" right="0.70866141732283472" top="0.74803149606299213" bottom="0.74803149606299213" header="0.31496062992125984" footer="0.31496062992125984"/>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278"/>
  <sheetViews>
    <sheetView view="pageBreakPreview" zoomScaleNormal="100" zoomScaleSheetLayoutView="100" workbookViewId="0">
      <selection activeCell="D6" sqref="D6:H6"/>
    </sheetView>
  </sheetViews>
  <sheetFormatPr defaultColWidth="11.42578125" defaultRowHeight="15.75" x14ac:dyDescent="0.25"/>
  <cols>
    <col min="1" max="1" width="5.42578125" style="1" customWidth="1"/>
    <col min="2" max="2" width="6.140625" style="6" customWidth="1"/>
    <col min="3" max="3" width="6.5703125" style="6" customWidth="1"/>
    <col min="4" max="4" width="51" style="105" customWidth="1"/>
    <col min="5" max="5" width="11" style="8" customWidth="1"/>
    <col min="6" max="6" width="12.28515625" style="83" customWidth="1"/>
    <col min="7" max="7" width="14.85546875" style="237" customWidth="1"/>
    <col min="8" max="8" width="19.85546875" style="223" customWidth="1"/>
    <col min="9" max="16384" width="11.42578125" style="1"/>
  </cols>
  <sheetData>
    <row r="1" spans="2:9" ht="90" customHeight="1" thickBot="1" x14ac:dyDescent="0.3">
      <c r="B1" s="330" t="s">
        <v>347</v>
      </c>
      <c r="C1" s="331"/>
      <c r="D1" s="331"/>
      <c r="E1" s="331"/>
      <c r="F1" s="331"/>
      <c r="G1" s="331"/>
      <c r="H1" s="332"/>
      <c r="I1" s="98"/>
    </row>
    <row r="2" spans="2:9" ht="35.1" customHeight="1" thickBot="1" x14ac:dyDescent="0.3">
      <c r="B2" s="333" t="s">
        <v>246</v>
      </c>
      <c r="C2" s="334"/>
      <c r="D2" s="334"/>
      <c r="E2" s="334"/>
      <c r="F2" s="334"/>
      <c r="G2" s="334"/>
      <c r="H2" s="335"/>
      <c r="I2" s="99"/>
    </row>
    <row r="3" spans="2:9" ht="38.25" customHeight="1" x14ac:dyDescent="0.25">
      <c r="B3" s="295" t="s">
        <v>250</v>
      </c>
      <c r="C3" s="296"/>
      <c r="D3" s="296"/>
      <c r="E3" s="296"/>
      <c r="F3" s="296"/>
      <c r="G3" s="296"/>
      <c r="H3" s="297"/>
    </row>
    <row r="4" spans="2:9" ht="26.25" customHeight="1" x14ac:dyDescent="0.25">
      <c r="B4" s="135"/>
      <c r="C4" s="136"/>
      <c r="D4" s="287" t="s">
        <v>328</v>
      </c>
      <c r="E4" s="288"/>
      <c r="F4" s="288"/>
      <c r="G4" s="288"/>
      <c r="H4" s="289"/>
      <c r="I4" s="100"/>
    </row>
    <row r="5" spans="2:9" ht="69.75" customHeight="1" x14ac:dyDescent="0.25">
      <c r="B5" s="137"/>
      <c r="C5" s="138" t="s">
        <v>329</v>
      </c>
      <c r="D5" s="281" t="s">
        <v>352</v>
      </c>
      <c r="E5" s="290"/>
      <c r="F5" s="290"/>
      <c r="G5" s="290"/>
      <c r="H5" s="291"/>
      <c r="I5" s="139"/>
    </row>
    <row r="6" spans="2:9" ht="172.5" customHeight="1" x14ac:dyDescent="0.25">
      <c r="B6" s="137"/>
      <c r="C6" s="138" t="s">
        <v>330</v>
      </c>
      <c r="D6" s="281" t="s">
        <v>353</v>
      </c>
      <c r="E6" s="282"/>
      <c r="F6" s="282"/>
      <c r="G6" s="282"/>
      <c r="H6" s="283"/>
      <c r="I6" s="139"/>
    </row>
    <row r="7" spans="2:9" ht="108" customHeight="1" x14ac:dyDescent="0.25">
      <c r="B7" s="140"/>
      <c r="C7" s="141" t="s">
        <v>332</v>
      </c>
      <c r="D7" s="279" t="s">
        <v>354</v>
      </c>
      <c r="E7" s="279"/>
      <c r="F7" s="279"/>
      <c r="G7" s="279"/>
      <c r="H7" s="280"/>
      <c r="I7" s="101"/>
    </row>
    <row r="8" spans="2:9" s="116" customFormat="1" ht="87.75" customHeight="1" x14ac:dyDescent="0.25">
      <c r="B8" s="18"/>
      <c r="C8" s="142" t="s">
        <v>333</v>
      </c>
      <c r="D8" s="279" t="s">
        <v>331</v>
      </c>
      <c r="E8" s="279"/>
      <c r="F8" s="279"/>
      <c r="G8" s="279"/>
      <c r="H8" s="280"/>
      <c r="I8" s="101"/>
    </row>
    <row r="9" spans="2:9" ht="184.5" customHeight="1" x14ac:dyDescent="0.25">
      <c r="B9" s="143"/>
      <c r="C9" s="141" t="s">
        <v>334</v>
      </c>
      <c r="D9" s="279" t="s">
        <v>355</v>
      </c>
      <c r="E9" s="279"/>
      <c r="F9" s="279"/>
      <c r="G9" s="279"/>
      <c r="H9" s="280"/>
      <c r="I9" s="101"/>
    </row>
    <row r="10" spans="2:9" ht="104.25" customHeight="1" x14ac:dyDescent="0.25">
      <c r="B10" s="143"/>
      <c r="C10" s="141" t="s">
        <v>335</v>
      </c>
      <c r="D10" s="279" t="s">
        <v>356</v>
      </c>
      <c r="E10" s="279"/>
      <c r="F10" s="279"/>
      <c r="G10" s="279"/>
      <c r="H10" s="280"/>
      <c r="I10" s="101"/>
    </row>
    <row r="11" spans="2:9" ht="54.75" customHeight="1" x14ac:dyDescent="0.25">
      <c r="B11" s="143"/>
      <c r="C11" s="141" t="s">
        <v>336</v>
      </c>
      <c r="D11" s="279" t="s">
        <v>357</v>
      </c>
      <c r="E11" s="279"/>
      <c r="F11" s="279"/>
      <c r="G11" s="279"/>
      <c r="H11" s="280"/>
      <c r="I11" s="101"/>
    </row>
    <row r="12" spans="2:9" ht="86.25" customHeight="1" x14ac:dyDescent="0.35">
      <c r="B12" s="143"/>
      <c r="C12" s="141" t="s">
        <v>337</v>
      </c>
      <c r="D12" s="281" t="s">
        <v>379</v>
      </c>
      <c r="E12" s="282"/>
      <c r="F12" s="282"/>
      <c r="G12" s="282"/>
      <c r="H12" s="283"/>
      <c r="I12" s="102"/>
    </row>
    <row r="13" spans="2:9" ht="93" customHeight="1" x14ac:dyDescent="0.25">
      <c r="B13" s="143"/>
      <c r="C13" s="144" t="s">
        <v>338</v>
      </c>
      <c r="D13" s="279" t="s">
        <v>359</v>
      </c>
      <c r="E13" s="279"/>
      <c r="F13" s="279"/>
      <c r="G13" s="279"/>
      <c r="H13" s="280"/>
      <c r="I13" s="101"/>
    </row>
    <row r="14" spans="2:9" ht="93" customHeight="1" x14ac:dyDescent="0.25">
      <c r="B14" s="145"/>
      <c r="C14" s="141" t="s">
        <v>339</v>
      </c>
      <c r="D14" s="284" t="s">
        <v>378</v>
      </c>
      <c r="E14" s="285"/>
      <c r="F14" s="285"/>
      <c r="G14" s="285"/>
      <c r="H14" s="286"/>
      <c r="I14" s="117"/>
    </row>
    <row r="15" spans="2:9" ht="222" customHeight="1" x14ac:dyDescent="0.25">
      <c r="B15" s="143"/>
      <c r="C15" s="141" t="s">
        <v>340</v>
      </c>
      <c r="D15" s="279" t="s">
        <v>360</v>
      </c>
      <c r="E15" s="279"/>
      <c r="F15" s="279"/>
      <c r="G15" s="279"/>
      <c r="H15" s="280"/>
      <c r="I15" s="101"/>
    </row>
    <row r="16" spans="2:9" ht="183.75" customHeight="1" x14ac:dyDescent="0.25">
      <c r="B16" s="143"/>
      <c r="C16" s="141" t="s">
        <v>341</v>
      </c>
      <c r="D16" s="281" t="s">
        <v>361</v>
      </c>
      <c r="E16" s="282"/>
      <c r="F16" s="282"/>
      <c r="G16" s="282"/>
      <c r="H16" s="283"/>
      <c r="I16" s="101"/>
    </row>
    <row r="17" spans="2:9" ht="129.75" customHeight="1" x14ac:dyDescent="0.25">
      <c r="B17" s="143"/>
      <c r="C17" s="141" t="s">
        <v>362</v>
      </c>
      <c r="D17" s="281" t="s">
        <v>363</v>
      </c>
      <c r="E17" s="282"/>
      <c r="F17" s="282"/>
      <c r="G17" s="282"/>
      <c r="H17" s="283"/>
      <c r="I17" s="101"/>
    </row>
    <row r="18" spans="2:9" s="116" customFormat="1" ht="91.5" customHeight="1" x14ac:dyDescent="0.25">
      <c r="B18" s="146"/>
      <c r="C18" s="147" t="s">
        <v>364</v>
      </c>
      <c r="D18" s="281" t="s">
        <v>365</v>
      </c>
      <c r="E18" s="282"/>
      <c r="F18" s="282"/>
      <c r="G18" s="282"/>
      <c r="H18" s="283"/>
      <c r="I18" s="101"/>
    </row>
    <row r="19" spans="2:9" ht="89.25" customHeight="1" thickBot="1" x14ac:dyDescent="0.3">
      <c r="B19" s="148"/>
      <c r="C19" s="178" t="s">
        <v>366</v>
      </c>
      <c r="D19" s="336" t="s">
        <v>367</v>
      </c>
      <c r="E19" s="336"/>
      <c r="F19" s="336"/>
      <c r="G19" s="336"/>
      <c r="H19" s="337"/>
      <c r="I19" s="101"/>
    </row>
    <row r="20" spans="2:9" ht="22.5" customHeight="1" thickBot="1" x14ac:dyDescent="0.3">
      <c r="B20" s="191"/>
      <c r="C20" s="180"/>
      <c r="D20" s="201"/>
      <c r="E20" s="186"/>
      <c r="F20" s="200"/>
      <c r="G20" s="224"/>
      <c r="H20" s="241"/>
      <c r="I20" s="101"/>
    </row>
    <row r="21" spans="2:9" ht="65.25" customHeight="1" x14ac:dyDescent="0.25">
      <c r="B21" s="183" t="s">
        <v>0</v>
      </c>
      <c r="C21" s="181" t="s">
        <v>1</v>
      </c>
      <c r="D21" s="179" t="s">
        <v>2</v>
      </c>
      <c r="E21" s="189" t="s">
        <v>368</v>
      </c>
      <c r="F21" s="184" t="s">
        <v>244</v>
      </c>
      <c r="G21" s="225" t="s">
        <v>369</v>
      </c>
      <c r="H21" s="204" t="s">
        <v>245</v>
      </c>
      <c r="I21" s="101"/>
    </row>
    <row r="22" spans="2:9" ht="26.25" customHeight="1" x14ac:dyDescent="0.25">
      <c r="B22" s="149">
        <v>1</v>
      </c>
      <c r="C22" s="150">
        <v>2</v>
      </c>
      <c r="D22" s="151">
        <v>3</v>
      </c>
      <c r="E22" s="150">
        <v>4</v>
      </c>
      <c r="F22" s="152">
        <v>5</v>
      </c>
      <c r="G22" s="226">
        <v>6</v>
      </c>
      <c r="H22" s="253">
        <v>7</v>
      </c>
      <c r="I22" s="101"/>
    </row>
    <row r="23" spans="2:9" ht="21" customHeight="1" x14ac:dyDescent="0.35">
      <c r="B23" s="153"/>
      <c r="C23" s="154"/>
      <c r="D23" s="134" t="s">
        <v>370</v>
      </c>
      <c r="E23" s="155"/>
      <c r="F23" s="156"/>
      <c r="G23" s="227"/>
      <c r="H23" s="206"/>
      <c r="I23" s="101"/>
    </row>
    <row r="24" spans="2:9" ht="41.45" customHeight="1" x14ac:dyDescent="0.35">
      <c r="B24" s="157"/>
      <c r="C24" s="158">
        <v>0.1</v>
      </c>
      <c r="D24" s="110" t="s">
        <v>371</v>
      </c>
      <c r="E24" s="159" t="s">
        <v>171</v>
      </c>
      <c r="F24" s="160">
        <v>1</v>
      </c>
      <c r="G24" s="278"/>
      <c r="H24" s="207">
        <f>F24*G24</f>
        <v>0</v>
      </c>
      <c r="I24" s="101"/>
    </row>
    <row r="25" spans="2:9" ht="30" customHeight="1" x14ac:dyDescent="0.35">
      <c r="B25" s="157"/>
      <c r="C25" s="158">
        <v>0.2</v>
      </c>
      <c r="D25" s="110" t="s">
        <v>372</v>
      </c>
      <c r="E25" s="159" t="s">
        <v>171</v>
      </c>
      <c r="F25" s="160">
        <v>1</v>
      </c>
      <c r="G25" s="238"/>
      <c r="H25" s="207">
        <f t="shared" ref="H25:H31" si="0">F25*G25</f>
        <v>0</v>
      </c>
      <c r="I25" s="101"/>
    </row>
    <row r="26" spans="2:9" ht="48" customHeight="1" x14ac:dyDescent="0.35">
      <c r="B26" s="157"/>
      <c r="C26" s="158">
        <v>0.3</v>
      </c>
      <c r="D26" s="110" t="s">
        <v>373</v>
      </c>
      <c r="E26" s="159" t="s">
        <v>171</v>
      </c>
      <c r="F26" s="160">
        <v>1</v>
      </c>
      <c r="G26" s="238"/>
      <c r="H26" s="207">
        <f t="shared" si="0"/>
        <v>0</v>
      </c>
      <c r="I26" s="101"/>
    </row>
    <row r="27" spans="2:9" ht="30" customHeight="1" x14ac:dyDescent="0.35">
      <c r="B27" s="157"/>
      <c r="C27" s="158">
        <v>0.4</v>
      </c>
      <c r="D27" s="110" t="s">
        <v>374</v>
      </c>
      <c r="E27" s="159" t="s">
        <v>171</v>
      </c>
      <c r="F27" s="160">
        <v>1</v>
      </c>
      <c r="G27" s="238"/>
      <c r="H27" s="207">
        <f t="shared" si="0"/>
        <v>0</v>
      </c>
      <c r="I27" s="101"/>
    </row>
    <row r="28" spans="2:9" ht="29.25" customHeight="1" x14ac:dyDescent="0.35">
      <c r="B28" s="157"/>
      <c r="C28" s="158">
        <v>0.5</v>
      </c>
      <c r="D28" s="110" t="s">
        <v>375</v>
      </c>
      <c r="E28" s="159" t="s">
        <v>171</v>
      </c>
      <c r="F28" s="55">
        <v>1</v>
      </c>
      <c r="G28" s="238"/>
      <c r="H28" s="207">
        <f t="shared" si="0"/>
        <v>0</v>
      </c>
      <c r="I28" s="101"/>
    </row>
    <row r="29" spans="2:9" ht="48.75" customHeight="1" x14ac:dyDescent="0.35">
      <c r="B29" s="157"/>
      <c r="C29" s="158">
        <v>0.6</v>
      </c>
      <c r="D29" s="110" t="s">
        <v>376</v>
      </c>
      <c r="E29" s="159" t="s">
        <v>171</v>
      </c>
      <c r="F29" s="55">
        <v>1</v>
      </c>
      <c r="G29" s="238"/>
      <c r="H29" s="207">
        <f t="shared" si="0"/>
        <v>0</v>
      </c>
      <c r="I29" s="101"/>
    </row>
    <row r="30" spans="2:9" ht="47.25" customHeight="1" x14ac:dyDescent="0.35">
      <c r="B30" s="157"/>
      <c r="C30" s="158">
        <v>0.7</v>
      </c>
      <c r="D30" s="110" t="s">
        <v>384</v>
      </c>
      <c r="E30" s="159" t="s">
        <v>171</v>
      </c>
      <c r="F30" s="55">
        <v>1</v>
      </c>
      <c r="G30" s="238"/>
      <c r="H30" s="207">
        <f t="shared" si="0"/>
        <v>0</v>
      </c>
      <c r="I30" s="101"/>
    </row>
    <row r="31" spans="2:9" ht="57.75" customHeight="1" thickBot="1" x14ac:dyDescent="0.4">
      <c r="B31" s="157"/>
      <c r="C31" s="158">
        <v>0.8</v>
      </c>
      <c r="D31" s="172" t="s">
        <v>381</v>
      </c>
      <c r="E31" s="159" t="s">
        <v>171</v>
      </c>
      <c r="F31" s="55">
        <v>1</v>
      </c>
      <c r="G31" s="238"/>
      <c r="H31" s="207">
        <f t="shared" si="0"/>
        <v>0</v>
      </c>
      <c r="I31" s="101"/>
    </row>
    <row r="32" spans="2:9" ht="24" customHeight="1" thickBot="1" x14ac:dyDescent="0.4">
      <c r="B32" s="304" t="s">
        <v>377</v>
      </c>
      <c r="C32" s="302"/>
      <c r="D32" s="302"/>
      <c r="E32" s="302"/>
      <c r="F32" s="302"/>
      <c r="G32" s="303"/>
      <c r="H32" s="208">
        <f>SUM(H24:H31)</f>
        <v>0</v>
      </c>
    </row>
    <row r="33" spans="2:9" ht="18.75" x14ac:dyDescent="0.25">
      <c r="B33" s="120"/>
      <c r="C33" s="119"/>
      <c r="D33" s="298" t="s">
        <v>3</v>
      </c>
      <c r="E33" s="299"/>
      <c r="F33" s="299"/>
      <c r="G33" s="299"/>
      <c r="H33" s="307"/>
    </row>
    <row r="34" spans="2:9" ht="30.75" customHeight="1" x14ac:dyDescent="0.35">
      <c r="B34" s="13">
        <v>1</v>
      </c>
      <c r="C34" s="14" t="s">
        <v>4</v>
      </c>
      <c r="D34" s="110" t="s">
        <v>102</v>
      </c>
      <c r="E34" s="23" t="s">
        <v>46</v>
      </c>
      <c r="F34" s="55">
        <v>0.73</v>
      </c>
      <c r="G34" s="230"/>
      <c r="H34" s="212">
        <f>F34*G34</f>
        <v>0</v>
      </c>
    </row>
    <row r="35" spans="2:9" ht="25.5" customHeight="1" x14ac:dyDescent="0.35">
      <c r="B35" s="13">
        <v>2</v>
      </c>
      <c r="C35" s="14" t="s">
        <v>5</v>
      </c>
      <c r="D35" s="110" t="s">
        <v>103</v>
      </c>
      <c r="E35" s="84" t="s">
        <v>104</v>
      </c>
      <c r="F35" s="85">
        <v>50</v>
      </c>
      <c r="G35" s="230"/>
      <c r="H35" s="212">
        <f t="shared" ref="H35:H44" si="1">F35*G35</f>
        <v>0</v>
      </c>
    </row>
    <row r="36" spans="2:9" ht="28.5" customHeight="1" x14ac:dyDescent="0.35">
      <c r="B36" s="13">
        <v>3</v>
      </c>
      <c r="C36" s="14" t="s">
        <v>23</v>
      </c>
      <c r="D36" s="110" t="s">
        <v>105</v>
      </c>
      <c r="E36" s="23" t="s">
        <v>49</v>
      </c>
      <c r="F36" s="85">
        <v>25</v>
      </c>
      <c r="G36" s="230"/>
      <c r="H36" s="212">
        <f t="shared" si="1"/>
        <v>0</v>
      </c>
    </row>
    <row r="37" spans="2:9" ht="66" customHeight="1" x14ac:dyDescent="0.35">
      <c r="B37" s="13">
        <v>4</v>
      </c>
      <c r="C37" s="14" t="s">
        <v>24</v>
      </c>
      <c r="D37" s="110" t="s">
        <v>287</v>
      </c>
      <c r="E37" s="23" t="s">
        <v>49</v>
      </c>
      <c r="F37" s="85">
        <v>47</v>
      </c>
      <c r="G37" s="230"/>
      <c r="H37" s="212">
        <f t="shared" si="1"/>
        <v>0</v>
      </c>
    </row>
    <row r="38" spans="2:9" ht="30.75" customHeight="1" x14ac:dyDescent="0.35">
      <c r="B38" s="13">
        <v>5</v>
      </c>
      <c r="C38" s="14" t="s">
        <v>25</v>
      </c>
      <c r="D38" s="110" t="s">
        <v>106</v>
      </c>
      <c r="E38" s="84" t="s">
        <v>104</v>
      </c>
      <c r="F38" s="85">
        <v>5579.5</v>
      </c>
      <c r="G38" s="230"/>
      <c r="H38" s="212">
        <f t="shared" si="1"/>
        <v>0</v>
      </c>
    </row>
    <row r="39" spans="2:9" ht="144" customHeight="1" x14ac:dyDescent="0.35">
      <c r="B39" s="13">
        <v>6</v>
      </c>
      <c r="C39" s="14" t="s">
        <v>74</v>
      </c>
      <c r="D39" s="110" t="s">
        <v>107</v>
      </c>
      <c r="E39" s="23" t="s">
        <v>49</v>
      </c>
      <c r="F39" s="85">
        <v>10</v>
      </c>
      <c r="G39" s="230"/>
      <c r="H39" s="212">
        <f t="shared" si="1"/>
        <v>0</v>
      </c>
    </row>
    <row r="40" spans="2:9" ht="67.5" customHeight="1" x14ac:dyDescent="0.35">
      <c r="B40" s="13">
        <v>7</v>
      </c>
      <c r="C40" s="14" t="s">
        <v>76</v>
      </c>
      <c r="D40" s="110" t="s">
        <v>108</v>
      </c>
      <c r="E40" s="23" t="s">
        <v>49</v>
      </c>
      <c r="F40" s="85">
        <v>10</v>
      </c>
      <c r="G40" s="230"/>
      <c r="H40" s="212">
        <f t="shared" si="1"/>
        <v>0</v>
      </c>
    </row>
    <row r="41" spans="2:9" ht="52.5" customHeight="1" x14ac:dyDescent="0.35">
      <c r="B41" s="13">
        <v>8</v>
      </c>
      <c r="C41" s="14" t="s">
        <v>78</v>
      </c>
      <c r="D41" s="110" t="s">
        <v>109</v>
      </c>
      <c r="E41" s="23" t="s">
        <v>327</v>
      </c>
      <c r="F41" s="85">
        <v>40</v>
      </c>
      <c r="G41" s="230"/>
      <c r="H41" s="212">
        <f t="shared" si="1"/>
        <v>0</v>
      </c>
      <c r="I41" s="10"/>
    </row>
    <row r="42" spans="2:9" ht="85.5" customHeight="1" x14ac:dyDescent="0.35">
      <c r="B42" s="13">
        <v>9</v>
      </c>
      <c r="C42" s="14" t="s">
        <v>110</v>
      </c>
      <c r="D42" s="110" t="s">
        <v>111</v>
      </c>
      <c r="E42" s="23" t="s">
        <v>327</v>
      </c>
      <c r="F42" s="85">
        <v>2920</v>
      </c>
      <c r="G42" s="230"/>
      <c r="H42" s="212">
        <f t="shared" si="1"/>
        <v>0</v>
      </c>
    </row>
    <row r="43" spans="2:9" ht="84" customHeight="1" x14ac:dyDescent="0.35">
      <c r="B43" s="13">
        <v>10</v>
      </c>
      <c r="C43" s="14" t="s">
        <v>112</v>
      </c>
      <c r="D43" s="110" t="s">
        <v>113</v>
      </c>
      <c r="E43" s="84" t="s">
        <v>49</v>
      </c>
      <c r="F43" s="85">
        <v>22</v>
      </c>
      <c r="G43" s="230"/>
      <c r="H43" s="212">
        <f t="shared" si="1"/>
        <v>0</v>
      </c>
      <c r="I43" s="10"/>
    </row>
    <row r="44" spans="2:9" ht="84.75" customHeight="1" thickBot="1" x14ac:dyDescent="0.4">
      <c r="B44" s="13"/>
      <c r="C44" s="14"/>
      <c r="D44" s="110" t="s">
        <v>114</v>
      </c>
      <c r="E44" s="84"/>
      <c r="F44" s="85"/>
      <c r="G44" s="230"/>
      <c r="H44" s="212">
        <f t="shared" si="1"/>
        <v>0</v>
      </c>
    </row>
    <row r="45" spans="2:9" ht="19.5" thickBot="1" x14ac:dyDescent="0.4">
      <c r="B45" s="13"/>
      <c r="C45" s="14"/>
      <c r="D45" s="301" t="s">
        <v>225</v>
      </c>
      <c r="E45" s="342"/>
      <c r="F45" s="342"/>
      <c r="G45" s="342"/>
      <c r="H45" s="208">
        <f>SUM(H34:H44)</f>
        <v>0</v>
      </c>
    </row>
    <row r="46" spans="2:9" ht="18" customHeight="1" x14ac:dyDescent="0.25">
      <c r="B46" s="11"/>
      <c r="C46" s="12"/>
      <c r="D46" s="305" t="s">
        <v>22</v>
      </c>
      <c r="E46" s="306"/>
      <c r="F46" s="306"/>
      <c r="G46" s="306"/>
      <c r="H46" s="307"/>
    </row>
    <row r="47" spans="2:9" ht="66.75" customHeight="1" x14ac:dyDescent="0.35">
      <c r="B47" s="13">
        <v>11</v>
      </c>
      <c r="C47" s="15" t="s">
        <v>6</v>
      </c>
      <c r="D47" s="110" t="s">
        <v>115</v>
      </c>
      <c r="E47" s="84" t="s">
        <v>116</v>
      </c>
      <c r="F47" s="53">
        <v>2272.6999999999998</v>
      </c>
      <c r="G47" s="247"/>
      <c r="H47" s="242">
        <f>F47*G47</f>
        <v>0</v>
      </c>
    </row>
    <row r="48" spans="2:9" ht="27.75" customHeight="1" x14ac:dyDescent="0.35">
      <c r="B48" s="13">
        <v>12</v>
      </c>
      <c r="C48" s="15" t="s">
        <v>7</v>
      </c>
      <c r="D48" s="46" t="s">
        <v>117</v>
      </c>
      <c r="E48" s="84" t="s">
        <v>104</v>
      </c>
      <c r="F48" s="53">
        <v>7339.3</v>
      </c>
      <c r="G48" s="247"/>
      <c r="H48" s="242">
        <f t="shared" ref="H48:H49" si="2">F48*G48</f>
        <v>0</v>
      </c>
    </row>
    <row r="49" spans="2:8" ht="30" customHeight="1" x14ac:dyDescent="0.35">
      <c r="B49" s="13">
        <v>13</v>
      </c>
      <c r="C49" s="15" t="s">
        <v>8</v>
      </c>
      <c r="D49" s="110" t="s">
        <v>118</v>
      </c>
      <c r="E49" s="84" t="s">
        <v>116</v>
      </c>
      <c r="F49" s="53">
        <v>49</v>
      </c>
      <c r="G49" s="247"/>
      <c r="H49" s="242">
        <f t="shared" si="2"/>
        <v>0</v>
      </c>
    </row>
    <row r="50" spans="2:8" ht="38.25" thickBot="1" x14ac:dyDescent="0.4">
      <c r="B50" s="13"/>
      <c r="C50" s="15"/>
      <c r="D50" s="110" t="s">
        <v>119</v>
      </c>
      <c r="E50" s="84"/>
      <c r="F50" s="85"/>
      <c r="G50" s="230"/>
      <c r="H50" s="242"/>
    </row>
    <row r="51" spans="2:8" ht="19.5" thickBot="1" x14ac:dyDescent="0.4">
      <c r="B51" s="13"/>
      <c r="C51" s="14"/>
      <c r="D51" s="301" t="s">
        <v>226</v>
      </c>
      <c r="E51" s="342"/>
      <c r="F51" s="342"/>
      <c r="G51" s="342"/>
      <c r="H51" s="208">
        <f>SUM(H47:H50)</f>
        <v>0</v>
      </c>
    </row>
    <row r="52" spans="2:8" ht="18.75" x14ac:dyDescent="0.25">
      <c r="B52" s="13"/>
      <c r="C52" s="15"/>
      <c r="D52" s="380" t="s">
        <v>385</v>
      </c>
      <c r="E52" s="381"/>
      <c r="F52" s="381"/>
      <c r="G52" s="381"/>
      <c r="H52" s="382"/>
    </row>
    <row r="53" spans="2:8" ht="24" customHeight="1" x14ac:dyDescent="0.35">
      <c r="B53" s="13">
        <v>14</v>
      </c>
      <c r="C53" s="17" t="s">
        <v>9</v>
      </c>
      <c r="D53" s="47" t="s">
        <v>121</v>
      </c>
      <c r="E53" s="71"/>
      <c r="F53" s="85"/>
      <c r="G53" s="230"/>
      <c r="H53" s="212"/>
    </row>
    <row r="54" spans="2:8" ht="20.25" customHeight="1" x14ac:dyDescent="0.35">
      <c r="B54" s="13"/>
      <c r="C54" s="15"/>
      <c r="D54" s="47" t="s">
        <v>251</v>
      </c>
      <c r="E54" s="84" t="s">
        <v>116</v>
      </c>
      <c r="F54" s="85">
        <v>1759.6</v>
      </c>
      <c r="G54" s="230"/>
      <c r="H54" s="212">
        <f>F54*G54</f>
        <v>0</v>
      </c>
    </row>
    <row r="55" spans="2:8" ht="24.75" customHeight="1" x14ac:dyDescent="0.35">
      <c r="B55" s="13">
        <v>15</v>
      </c>
      <c r="C55" s="17" t="s">
        <v>386</v>
      </c>
      <c r="D55" s="47" t="s">
        <v>252</v>
      </c>
      <c r="E55" s="86"/>
      <c r="F55" s="85"/>
      <c r="G55" s="230"/>
      <c r="H55" s="212"/>
    </row>
    <row r="56" spans="2:8" ht="29.25" customHeight="1" x14ac:dyDescent="0.35">
      <c r="B56" s="13"/>
      <c r="C56" s="15"/>
      <c r="D56" s="17" t="s">
        <v>122</v>
      </c>
      <c r="E56" s="84" t="s">
        <v>104</v>
      </c>
      <c r="F56" s="85">
        <v>4883.7</v>
      </c>
      <c r="G56" s="230"/>
      <c r="H56" s="212">
        <f>F56*G56</f>
        <v>0</v>
      </c>
    </row>
    <row r="57" spans="2:8" ht="25.5" customHeight="1" x14ac:dyDescent="0.35">
      <c r="B57" s="13">
        <v>16</v>
      </c>
      <c r="C57" s="17" t="s">
        <v>387</v>
      </c>
      <c r="D57" s="48" t="s">
        <v>123</v>
      </c>
      <c r="E57" s="86"/>
      <c r="F57" s="85"/>
      <c r="G57" s="230"/>
      <c r="H57" s="212"/>
    </row>
    <row r="58" spans="2:8" ht="27" customHeight="1" x14ac:dyDescent="0.35">
      <c r="B58" s="13"/>
      <c r="C58" s="15"/>
      <c r="D58" s="48" t="s">
        <v>124</v>
      </c>
      <c r="E58" s="84" t="s">
        <v>104</v>
      </c>
      <c r="F58" s="85">
        <v>4883.7</v>
      </c>
      <c r="G58" s="230"/>
      <c r="H58" s="212">
        <f>F58*G58</f>
        <v>0</v>
      </c>
    </row>
    <row r="59" spans="2:8" ht="24.75" customHeight="1" x14ac:dyDescent="0.35">
      <c r="B59" s="13">
        <v>17</v>
      </c>
      <c r="C59" s="17" t="s">
        <v>388</v>
      </c>
      <c r="D59" s="48" t="s">
        <v>125</v>
      </c>
      <c r="E59" s="84" t="s">
        <v>104</v>
      </c>
      <c r="F59" s="85">
        <v>2505.6</v>
      </c>
      <c r="G59" s="230"/>
      <c r="H59" s="212">
        <f t="shared" ref="H59:H60" si="3">F59*G59</f>
        <v>0</v>
      </c>
    </row>
    <row r="60" spans="2:8" ht="45.75" customHeight="1" thickBot="1" x14ac:dyDescent="0.4">
      <c r="B60" s="13">
        <v>18</v>
      </c>
      <c r="C60" s="17" t="s">
        <v>389</v>
      </c>
      <c r="D60" s="48" t="s">
        <v>348</v>
      </c>
      <c r="E60" s="23" t="s">
        <v>327</v>
      </c>
      <c r="F60" s="85">
        <v>1401.2</v>
      </c>
      <c r="G60" s="230"/>
      <c r="H60" s="212">
        <f t="shared" si="3"/>
        <v>0</v>
      </c>
    </row>
    <row r="61" spans="2:8" ht="19.5" thickBot="1" x14ac:dyDescent="0.4">
      <c r="B61" s="13"/>
      <c r="C61" s="44"/>
      <c r="D61" s="309" t="s">
        <v>232</v>
      </c>
      <c r="E61" s="310"/>
      <c r="F61" s="310"/>
      <c r="G61" s="310"/>
      <c r="H61" s="208">
        <f>SUM(H53:H60)</f>
        <v>0</v>
      </c>
    </row>
    <row r="62" spans="2:8" ht="18.75" x14ac:dyDescent="0.25">
      <c r="B62" s="13"/>
      <c r="C62" s="12"/>
      <c r="D62" s="305" t="s">
        <v>390</v>
      </c>
      <c r="E62" s="306"/>
      <c r="F62" s="306"/>
      <c r="G62" s="306"/>
      <c r="H62" s="307"/>
    </row>
    <row r="63" spans="2:8" ht="24" customHeight="1" x14ac:dyDescent="0.35">
      <c r="B63" s="50">
        <v>19</v>
      </c>
      <c r="C63" s="19" t="s">
        <v>228</v>
      </c>
      <c r="D63" s="173" t="s">
        <v>349</v>
      </c>
      <c r="E63" s="23" t="s">
        <v>49</v>
      </c>
      <c r="F63" s="55">
        <v>6</v>
      </c>
      <c r="G63" s="230"/>
      <c r="H63" s="212">
        <f>F63*G63</f>
        <v>0</v>
      </c>
    </row>
    <row r="64" spans="2:8" ht="28.5" customHeight="1" x14ac:dyDescent="0.35">
      <c r="B64" s="21">
        <v>20</v>
      </c>
      <c r="C64" s="19" t="s">
        <v>391</v>
      </c>
      <c r="D64" s="110" t="s">
        <v>126</v>
      </c>
      <c r="E64" s="71" t="s">
        <v>49</v>
      </c>
      <c r="F64" s="55">
        <v>30</v>
      </c>
      <c r="G64" s="230"/>
      <c r="H64" s="212">
        <f t="shared" ref="H64:H66" si="4">F64*G64</f>
        <v>0</v>
      </c>
    </row>
    <row r="65" spans="2:8" ht="27" customHeight="1" x14ac:dyDescent="0.35">
      <c r="B65" s="50">
        <v>21</v>
      </c>
      <c r="C65" s="19" t="s">
        <v>392</v>
      </c>
      <c r="D65" s="110" t="s">
        <v>127</v>
      </c>
      <c r="E65" s="23" t="s">
        <v>49</v>
      </c>
      <c r="F65" s="55">
        <v>36</v>
      </c>
      <c r="G65" s="230"/>
      <c r="H65" s="212">
        <f t="shared" si="4"/>
        <v>0</v>
      </c>
    </row>
    <row r="66" spans="2:8" ht="29.25" customHeight="1" thickBot="1" x14ac:dyDescent="0.4">
      <c r="B66" s="21">
        <v>22</v>
      </c>
      <c r="C66" s="19" t="s">
        <v>393</v>
      </c>
      <c r="D66" s="110" t="s">
        <v>128</v>
      </c>
      <c r="E66" s="84" t="s">
        <v>104</v>
      </c>
      <c r="F66" s="85">
        <v>300</v>
      </c>
      <c r="G66" s="230"/>
      <c r="H66" s="212">
        <f t="shared" si="4"/>
        <v>0</v>
      </c>
    </row>
    <row r="67" spans="2:8" ht="19.5" thickBot="1" x14ac:dyDescent="0.4">
      <c r="B67" s="13"/>
      <c r="C67" s="19"/>
      <c r="D67" s="309" t="s">
        <v>233</v>
      </c>
      <c r="E67" s="310"/>
      <c r="F67" s="310"/>
      <c r="G67" s="310"/>
      <c r="H67" s="208">
        <f>SUM(H63:H66)</f>
        <v>0</v>
      </c>
    </row>
    <row r="68" spans="2:8" ht="18.75" x14ac:dyDescent="0.25">
      <c r="B68" s="11"/>
      <c r="C68" s="12"/>
      <c r="D68" s="305" t="s">
        <v>394</v>
      </c>
      <c r="E68" s="306"/>
      <c r="F68" s="306"/>
      <c r="G68" s="306"/>
      <c r="H68" s="307"/>
    </row>
    <row r="69" spans="2:8" ht="18.75" x14ac:dyDescent="0.25">
      <c r="B69" s="11"/>
      <c r="C69" s="12"/>
      <c r="D69" s="358" t="s">
        <v>129</v>
      </c>
      <c r="E69" s="359"/>
      <c r="F69" s="359"/>
      <c r="G69" s="359"/>
      <c r="H69" s="360"/>
    </row>
    <row r="70" spans="2:8" ht="216" customHeight="1" x14ac:dyDescent="0.35">
      <c r="B70" s="21">
        <v>23</v>
      </c>
      <c r="C70" s="19" t="s">
        <v>16</v>
      </c>
      <c r="D70" s="110" t="s">
        <v>130</v>
      </c>
      <c r="E70" s="87"/>
      <c r="F70" s="55">
        <v>1</v>
      </c>
      <c r="G70" s="248" t="s">
        <v>325</v>
      </c>
      <c r="H70" s="212"/>
    </row>
    <row r="71" spans="2:8" ht="18.75" x14ac:dyDescent="0.25">
      <c r="B71" s="13"/>
      <c r="C71" s="12"/>
      <c r="D71" s="358" t="s">
        <v>131</v>
      </c>
      <c r="E71" s="359"/>
      <c r="F71" s="359"/>
      <c r="G71" s="359"/>
      <c r="H71" s="360"/>
    </row>
    <row r="72" spans="2:8" ht="126.75" customHeight="1" x14ac:dyDescent="0.35">
      <c r="B72" s="21">
        <v>24</v>
      </c>
      <c r="C72" s="19" t="s">
        <v>17</v>
      </c>
      <c r="D72" s="110" t="s">
        <v>132</v>
      </c>
      <c r="E72" s="84" t="s">
        <v>116</v>
      </c>
      <c r="F72" s="85">
        <v>252.8</v>
      </c>
      <c r="G72" s="230"/>
      <c r="H72" s="212">
        <f>F72*G72</f>
        <v>0</v>
      </c>
    </row>
    <row r="73" spans="2:8" ht="47.25" customHeight="1" x14ac:dyDescent="0.35">
      <c r="B73" s="50">
        <v>25</v>
      </c>
      <c r="C73" s="19" t="s">
        <v>18</v>
      </c>
      <c r="D73" s="110" t="s">
        <v>133</v>
      </c>
      <c r="E73" s="84" t="s">
        <v>104</v>
      </c>
      <c r="F73" s="85">
        <v>316</v>
      </c>
      <c r="G73" s="230"/>
      <c r="H73" s="212">
        <f t="shared" ref="H73:H78" si="5">F73*G73</f>
        <v>0</v>
      </c>
    </row>
    <row r="74" spans="2:8" ht="48.75" customHeight="1" x14ac:dyDescent="0.35">
      <c r="B74" s="21">
        <v>26</v>
      </c>
      <c r="C74" s="19" t="s">
        <v>19</v>
      </c>
      <c r="D74" s="110" t="s">
        <v>134</v>
      </c>
      <c r="E74" s="84" t="s">
        <v>116</v>
      </c>
      <c r="F74" s="85">
        <v>20.48</v>
      </c>
      <c r="G74" s="230"/>
      <c r="H74" s="212">
        <f t="shared" si="5"/>
        <v>0</v>
      </c>
    </row>
    <row r="75" spans="2:8" ht="71.25" customHeight="1" x14ac:dyDescent="0.35">
      <c r="B75" s="50">
        <v>27</v>
      </c>
      <c r="C75" s="19" t="s">
        <v>20</v>
      </c>
      <c r="D75" s="110" t="s">
        <v>135</v>
      </c>
      <c r="E75" s="84" t="s">
        <v>116</v>
      </c>
      <c r="F75" s="85">
        <v>31.6</v>
      </c>
      <c r="G75" s="230"/>
      <c r="H75" s="212">
        <f t="shared" si="5"/>
        <v>0</v>
      </c>
    </row>
    <row r="76" spans="2:8" ht="49.5" customHeight="1" x14ac:dyDescent="0.35">
      <c r="B76" s="21">
        <v>28</v>
      </c>
      <c r="C76" s="19" t="s">
        <v>21</v>
      </c>
      <c r="D76" s="110" t="s">
        <v>136</v>
      </c>
      <c r="E76" s="23" t="s">
        <v>327</v>
      </c>
      <c r="F76" s="85">
        <v>790</v>
      </c>
      <c r="G76" s="230"/>
      <c r="H76" s="212">
        <f t="shared" si="5"/>
        <v>0</v>
      </c>
    </row>
    <row r="77" spans="2:8" ht="69" customHeight="1" x14ac:dyDescent="0.35">
      <c r="B77" s="50">
        <v>29</v>
      </c>
      <c r="C77" s="19" t="s">
        <v>65</v>
      </c>
      <c r="D77" s="110" t="s">
        <v>137</v>
      </c>
      <c r="E77" s="84" t="s">
        <v>116</v>
      </c>
      <c r="F77" s="85">
        <v>200.72</v>
      </c>
      <c r="G77" s="230"/>
      <c r="H77" s="212">
        <f t="shared" si="5"/>
        <v>0</v>
      </c>
    </row>
    <row r="78" spans="2:8" ht="50.25" customHeight="1" x14ac:dyDescent="0.35">
      <c r="B78" s="21">
        <v>30</v>
      </c>
      <c r="C78" s="19" t="s">
        <v>67</v>
      </c>
      <c r="D78" s="110" t="s">
        <v>138</v>
      </c>
      <c r="E78" s="84" t="s">
        <v>116</v>
      </c>
      <c r="F78" s="85">
        <v>62.5</v>
      </c>
      <c r="G78" s="230"/>
      <c r="H78" s="212">
        <f t="shared" si="5"/>
        <v>0</v>
      </c>
    </row>
    <row r="79" spans="2:8" ht="18.75" x14ac:dyDescent="0.35">
      <c r="B79" s="21"/>
      <c r="C79" s="44"/>
      <c r="D79" s="77" t="s">
        <v>312</v>
      </c>
      <c r="E79" s="355">
        <f>H70+H72+H73+H74+H75+H76+H77+H78</f>
        <v>0</v>
      </c>
      <c r="F79" s="356"/>
      <c r="G79" s="356"/>
      <c r="H79" s="357"/>
    </row>
    <row r="80" spans="2:8" ht="18.75" x14ac:dyDescent="0.25">
      <c r="B80" s="13"/>
      <c r="C80" s="12"/>
      <c r="D80" s="358" t="s">
        <v>139</v>
      </c>
      <c r="E80" s="359"/>
      <c r="F80" s="359"/>
      <c r="G80" s="359"/>
      <c r="H80" s="360"/>
    </row>
    <row r="81" spans="2:8" ht="87" customHeight="1" x14ac:dyDescent="0.35">
      <c r="B81" s="21">
        <v>31</v>
      </c>
      <c r="C81" s="19" t="s">
        <v>98</v>
      </c>
      <c r="D81" s="110" t="s">
        <v>140</v>
      </c>
      <c r="E81" s="84" t="s">
        <v>49</v>
      </c>
      <c r="F81" s="85">
        <v>40</v>
      </c>
      <c r="G81" s="230"/>
      <c r="H81" s="212">
        <f>F81*G81</f>
        <v>0</v>
      </c>
    </row>
    <row r="82" spans="2:8" ht="18.75" x14ac:dyDescent="0.35">
      <c r="B82" s="21"/>
      <c r="C82" s="44"/>
      <c r="D82" s="77" t="s">
        <v>313</v>
      </c>
      <c r="E82" s="355">
        <f>H81</f>
        <v>0</v>
      </c>
      <c r="F82" s="356"/>
      <c r="G82" s="356"/>
      <c r="H82" s="357"/>
    </row>
    <row r="83" spans="2:8" ht="18.75" x14ac:dyDescent="0.25">
      <c r="B83" s="13"/>
      <c r="C83" s="12"/>
      <c r="D83" s="358" t="s">
        <v>141</v>
      </c>
      <c r="E83" s="359"/>
      <c r="F83" s="359"/>
      <c r="G83" s="359"/>
      <c r="H83" s="360"/>
    </row>
    <row r="84" spans="2:8" ht="63.75" customHeight="1" x14ac:dyDescent="0.35">
      <c r="B84" s="21">
        <v>32</v>
      </c>
      <c r="C84" s="19" t="s">
        <v>99</v>
      </c>
      <c r="D84" s="110" t="s">
        <v>142</v>
      </c>
      <c r="E84" s="84" t="s">
        <v>116</v>
      </c>
      <c r="F84" s="85">
        <v>20.48</v>
      </c>
      <c r="G84" s="230"/>
      <c r="H84" s="212">
        <f>F84*G84</f>
        <v>0</v>
      </c>
    </row>
    <row r="85" spans="2:8" ht="18.75" x14ac:dyDescent="0.35">
      <c r="B85" s="21"/>
      <c r="C85" s="44"/>
      <c r="D85" s="77" t="s">
        <v>314</v>
      </c>
      <c r="E85" s="355">
        <f>H84</f>
        <v>0</v>
      </c>
      <c r="F85" s="356"/>
      <c r="G85" s="356"/>
      <c r="H85" s="357"/>
    </row>
    <row r="86" spans="2:8" ht="18.75" x14ac:dyDescent="0.25">
      <c r="B86" s="13"/>
      <c r="C86" s="12"/>
      <c r="D86" s="358" t="s">
        <v>143</v>
      </c>
      <c r="E86" s="359"/>
      <c r="F86" s="359"/>
      <c r="G86" s="359"/>
      <c r="H86" s="360"/>
    </row>
    <row r="87" spans="2:8" ht="337.5" customHeight="1" x14ac:dyDescent="0.35">
      <c r="B87" s="21">
        <v>33</v>
      </c>
      <c r="C87" s="19" t="s">
        <v>395</v>
      </c>
      <c r="D87" s="110" t="s">
        <v>144</v>
      </c>
      <c r="E87" s="84" t="s">
        <v>49</v>
      </c>
      <c r="F87" s="85">
        <v>40</v>
      </c>
      <c r="G87" s="249" t="s">
        <v>325</v>
      </c>
      <c r="H87" s="212"/>
    </row>
    <row r="88" spans="2:8" ht="87" customHeight="1" x14ac:dyDescent="0.35">
      <c r="B88" s="21">
        <v>34</v>
      </c>
      <c r="C88" s="19" t="s">
        <v>396</v>
      </c>
      <c r="D88" s="110" t="s">
        <v>145</v>
      </c>
      <c r="E88" s="84" t="s">
        <v>49</v>
      </c>
      <c r="F88" s="85">
        <v>40</v>
      </c>
      <c r="G88" s="230"/>
      <c r="H88" s="212">
        <f>F88*G88</f>
        <v>0</v>
      </c>
    </row>
    <row r="89" spans="2:8" ht="18.75" x14ac:dyDescent="0.35">
      <c r="B89" s="21"/>
      <c r="C89" s="44"/>
      <c r="D89" s="77" t="s">
        <v>315</v>
      </c>
      <c r="E89" s="355">
        <f>H87+H88</f>
        <v>0</v>
      </c>
      <c r="F89" s="356"/>
      <c r="G89" s="356"/>
      <c r="H89" s="357"/>
    </row>
    <row r="90" spans="2:8" ht="18.75" x14ac:dyDescent="0.35">
      <c r="B90" s="21"/>
      <c r="C90" s="44"/>
      <c r="D90" s="77" t="s">
        <v>259</v>
      </c>
      <c r="E90" s="355">
        <f>E79+E82+E85+E89</f>
        <v>0</v>
      </c>
      <c r="F90" s="356"/>
      <c r="G90" s="356"/>
      <c r="H90" s="357"/>
    </row>
    <row r="91" spans="2:8" ht="18.75" x14ac:dyDescent="0.25">
      <c r="B91" s="13"/>
      <c r="C91" s="12"/>
      <c r="D91" s="349" t="s">
        <v>146</v>
      </c>
      <c r="E91" s="350"/>
      <c r="F91" s="350"/>
      <c r="G91" s="350"/>
      <c r="H91" s="351"/>
    </row>
    <row r="92" spans="2:8" ht="18.75" x14ac:dyDescent="0.25">
      <c r="B92" s="13"/>
      <c r="C92" s="12"/>
      <c r="D92" s="349" t="s">
        <v>147</v>
      </c>
      <c r="E92" s="350"/>
      <c r="F92" s="350"/>
      <c r="G92" s="350"/>
      <c r="H92" s="351"/>
    </row>
    <row r="93" spans="2:8" ht="66.75" customHeight="1" x14ac:dyDescent="0.35">
      <c r="B93" s="21">
        <v>35</v>
      </c>
      <c r="C93" s="19" t="s">
        <v>397</v>
      </c>
      <c r="D93" s="110" t="s">
        <v>148</v>
      </c>
      <c r="E93" s="23" t="s">
        <v>327</v>
      </c>
      <c r="F93" s="85">
        <v>950</v>
      </c>
      <c r="G93" s="230"/>
      <c r="H93" s="212">
        <f>F93*G93</f>
        <v>0</v>
      </c>
    </row>
    <row r="94" spans="2:8" ht="67.5" customHeight="1" x14ac:dyDescent="0.35">
      <c r="B94" s="21">
        <v>36</v>
      </c>
      <c r="C94" s="19" t="s">
        <v>398</v>
      </c>
      <c r="D94" s="110" t="s">
        <v>149</v>
      </c>
      <c r="E94" s="23" t="s">
        <v>327</v>
      </c>
      <c r="F94" s="85">
        <v>870</v>
      </c>
      <c r="G94" s="230"/>
      <c r="H94" s="212">
        <f t="shared" ref="H94:H100" si="6">F94*G94</f>
        <v>0</v>
      </c>
    </row>
    <row r="95" spans="2:8" ht="92.25" customHeight="1" x14ac:dyDescent="0.35">
      <c r="B95" s="21">
        <v>37</v>
      </c>
      <c r="C95" s="19" t="s">
        <v>399</v>
      </c>
      <c r="D95" s="110" t="s">
        <v>150</v>
      </c>
      <c r="E95" s="23" t="s">
        <v>327</v>
      </c>
      <c r="F95" s="85">
        <v>320</v>
      </c>
      <c r="G95" s="230"/>
      <c r="H95" s="212">
        <f t="shared" si="6"/>
        <v>0</v>
      </c>
    </row>
    <row r="96" spans="2:8" ht="69.75" customHeight="1" x14ac:dyDescent="0.35">
      <c r="B96" s="21">
        <v>38</v>
      </c>
      <c r="C96" s="19" t="s">
        <v>400</v>
      </c>
      <c r="D96" s="110" t="s">
        <v>151</v>
      </c>
      <c r="E96" s="23" t="s">
        <v>327</v>
      </c>
      <c r="F96" s="85">
        <v>890</v>
      </c>
      <c r="G96" s="230"/>
      <c r="H96" s="212">
        <f t="shared" si="6"/>
        <v>0</v>
      </c>
    </row>
    <row r="97" spans="2:8" ht="102.75" customHeight="1" x14ac:dyDescent="0.35">
      <c r="B97" s="21">
        <v>39</v>
      </c>
      <c r="C97" s="19" t="s">
        <v>401</v>
      </c>
      <c r="D97" s="110" t="s">
        <v>152</v>
      </c>
      <c r="E97" s="23" t="s">
        <v>327</v>
      </c>
      <c r="F97" s="85">
        <v>870</v>
      </c>
      <c r="G97" s="230"/>
      <c r="H97" s="212">
        <f t="shared" si="6"/>
        <v>0</v>
      </c>
    </row>
    <row r="98" spans="2:8" ht="66.75" customHeight="1" x14ac:dyDescent="0.35">
      <c r="B98" s="21">
        <v>40</v>
      </c>
      <c r="C98" s="19" t="s">
        <v>402</v>
      </c>
      <c r="D98" s="110" t="s">
        <v>153</v>
      </c>
      <c r="E98" s="84" t="s">
        <v>49</v>
      </c>
      <c r="F98" s="85">
        <v>40</v>
      </c>
      <c r="G98" s="230"/>
      <c r="H98" s="212">
        <f t="shared" si="6"/>
        <v>0</v>
      </c>
    </row>
    <row r="99" spans="2:8" ht="105" customHeight="1" x14ac:dyDescent="0.35">
      <c r="B99" s="21">
        <v>41</v>
      </c>
      <c r="C99" s="19" t="s">
        <v>403</v>
      </c>
      <c r="D99" s="110" t="s">
        <v>154</v>
      </c>
      <c r="E99" s="84" t="s">
        <v>155</v>
      </c>
      <c r="F99" s="85">
        <v>40</v>
      </c>
      <c r="G99" s="230"/>
      <c r="H99" s="212">
        <f t="shared" si="6"/>
        <v>0</v>
      </c>
    </row>
    <row r="100" spans="2:8" ht="220.5" customHeight="1" x14ac:dyDescent="0.35">
      <c r="B100" s="373">
        <v>42</v>
      </c>
      <c r="C100" s="370" t="s">
        <v>404</v>
      </c>
      <c r="D100" s="110" t="s">
        <v>156</v>
      </c>
      <c r="E100" s="84" t="s">
        <v>49</v>
      </c>
      <c r="F100" s="85">
        <v>1</v>
      </c>
      <c r="G100" s="230"/>
      <c r="H100" s="212">
        <f t="shared" si="6"/>
        <v>0</v>
      </c>
    </row>
    <row r="101" spans="2:8" ht="18.75" x14ac:dyDescent="0.25">
      <c r="B101" s="374"/>
      <c r="C101" s="371"/>
      <c r="D101" s="349" t="s">
        <v>157</v>
      </c>
      <c r="E101" s="350"/>
      <c r="F101" s="350"/>
      <c r="G101" s="350"/>
      <c r="H101" s="351"/>
    </row>
    <row r="102" spans="2:8" ht="24" customHeight="1" x14ac:dyDescent="0.25">
      <c r="B102" s="374"/>
      <c r="C102" s="371"/>
      <c r="D102" s="110" t="s">
        <v>158</v>
      </c>
      <c r="E102" s="361"/>
      <c r="F102" s="362"/>
      <c r="G102" s="362"/>
      <c r="H102" s="363"/>
    </row>
    <row r="103" spans="2:8" ht="41.25" customHeight="1" x14ac:dyDescent="0.25">
      <c r="B103" s="374"/>
      <c r="C103" s="371"/>
      <c r="D103" s="110" t="s">
        <v>159</v>
      </c>
      <c r="E103" s="364"/>
      <c r="F103" s="365"/>
      <c r="G103" s="365"/>
      <c r="H103" s="366"/>
    </row>
    <row r="104" spans="2:8" ht="24" customHeight="1" x14ac:dyDescent="0.25">
      <c r="B104" s="374"/>
      <c r="C104" s="371"/>
      <c r="D104" s="110" t="s">
        <v>160</v>
      </c>
      <c r="E104" s="364"/>
      <c r="F104" s="365"/>
      <c r="G104" s="365"/>
      <c r="H104" s="366"/>
    </row>
    <row r="105" spans="2:8" ht="26.25" customHeight="1" x14ac:dyDescent="0.25">
      <c r="B105" s="374"/>
      <c r="C105" s="371"/>
      <c r="D105" s="110" t="s">
        <v>160</v>
      </c>
      <c r="E105" s="364"/>
      <c r="F105" s="365"/>
      <c r="G105" s="365"/>
      <c r="H105" s="366"/>
    </row>
    <row r="106" spans="2:8" ht="24.75" customHeight="1" x14ac:dyDescent="0.25">
      <c r="B106" s="374"/>
      <c r="C106" s="371"/>
      <c r="D106" s="110" t="s">
        <v>161</v>
      </c>
      <c r="E106" s="364"/>
      <c r="F106" s="365"/>
      <c r="G106" s="365"/>
      <c r="H106" s="366"/>
    </row>
    <row r="107" spans="2:8" ht="25.5" customHeight="1" x14ac:dyDescent="0.25">
      <c r="B107" s="374"/>
      <c r="C107" s="371"/>
      <c r="D107" s="110" t="s">
        <v>162</v>
      </c>
      <c r="E107" s="364"/>
      <c r="F107" s="365"/>
      <c r="G107" s="365"/>
      <c r="H107" s="366"/>
    </row>
    <row r="108" spans="2:8" ht="23.25" customHeight="1" x14ac:dyDescent="0.25">
      <c r="B108" s="374"/>
      <c r="C108" s="371"/>
      <c r="D108" s="110" t="s">
        <v>163</v>
      </c>
      <c r="E108" s="367"/>
      <c r="F108" s="368"/>
      <c r="G108" s="368"/>
      <c r="H108" s="369"/>
    </row>
    <row r="109" spans="2:8" ht="18.75" x14ac:dyDescent="0.25">
      <c r="B109" s="374"/>
      <c r="C109" s="371"/>
      <c r="D109" s="349" t="s">
        <v>326</v>
      </c>
      <c r="E109" s="350"/>
      <c r="F109" s="350"/>
      <c r="G109" s="350"/>
      <c r="H109" s="351"/>
    </row>
    <row r="110" spans="2:8" ht="25.5" customHeight="1" x14ac:dyDescent="0.25">
      <c r="B110" s="374"/>
      <c r="C110" s="371"/>
      <c r="D110" s="110" t="s">
        <v>164</v>
      </c>
      <c r="E110" s="361"/>
      <c r="F110" s="362"/>
      <c r="G110" s="362"/>
      <c r="H110" s="363"/>
    </row>
    <row r="111" spans="2:8" ht="43.5" customHeight="1" x14ac:dyDescent="0.25">
      <c r="B111" s="374"/>
      <c r="C111" s="371"/>
      <c r="D111" s="110" t="s">
        <v>165</v>
      </c>
      <c r="E111" s="364"/>
      <c r="F111" s="365"/>
      <c r="G111" s="365"/>
      <c r="H111" s="366"/>
    </row>
    <row r="112" spans="2:8" ht="46.5" customHeight="1" x14ac:dyDescent="0.25">
      <c r="B112" s="375"/>
      <c r="C112" s="372"/>
      <c r="D112" s="110" t="s">
        <v>166</v>
      </c>
      <c r="E112" s="367"/>
      <c r="F112" s="368"/>
      <c r="G112" s="368"/>
      <c r="H112" s="369"/>
    </row>
    <row r="113" spans="1:12" ht="225" x14ac:dyDescent="0.35">
      <c r="B113" s="21">
        <v>43</v>
      </c>
      <c r="C113" s="19" t="s">
        <v>405</v>
      </c>
      <c r="D113" s="110" t="s">
        <v>167</v>
      </c>
      <c r="E113" s="84" t="s">
        <v>49</v>
      </c>
      <c r="F113" s="85">
        <v>40</v>
      </c>
      <c r="G113" s="250" t="s">
        <v>325</v>
      </c>
      <c r="H113" s="212"/>
    </row>
    <row r="114" spans="1:12" ht="46.5" customHeight="1" x14ac:dyDescent="0.35">
      <c r="B114" s="21">
        <v>44</v>
      </c>
      <c r="C114" s="19" t="s">
        <v>406</v>
      </c>
      <c r="D114" s="110" t="s">
        <v>168</v>
      </c>
      <c r="E114" s="84" t="s">
        <v>171</v>
      </c>
      <c r="F114" s="85">
        <v>1</v>
      </c>
      <c r="G114" s="230"/>
      <c r="H114" s="212">
        <f>F114*G114</f>
        <v>0</v>
      </c>
    </row>
    <row r="115" spans="1:12" ht="44.25" customHeight="1" x14ac:dyDescent="0.35">
      <c r="B115" s="21">
        <v>45</v>
      </c>
      <c r="C115" s="19" t="s">
        <v>407</v>
      </c>
      <c r="D115" s="110" t="s">
        <v>169</v>
      </c>
      <c r="E115" s="84" t="s">
        <v>49</v>
      </c>
      <c r="F115" s="85">
        <v>1</v>
      </c>
      <c r="G115" s="230"/>
      <c r="H115" s="212">
        <f>F115*G115</f>
        <v>0</v>
      </c>
    </row>
    <row r="116" spans="1:12" ht="19.5" thickBot="1" x14ac:dyDescent="0.4">
      <c r="B116" s="21"/>
      <c r="C116" s="19"/>
      <c r="D116" s="77" t="s">
        <v>271</v>
      </c>
      <c r="E116" s="355">
        <f>H93+H94+H95+H96+H97+H98+H99+H100+H113+H114+H115</f>
        <v>0</v>
      </c>
      <c r="F116" s="356"/>
      <c r="G116" s="356"/>
      <c r="H116" s="357"/>
    </row>
    <row r="117" spans="1:12" ht="19.5" thickBot="1" x14ac:dyDescent="0.4">
      <c r="B117" s="13"/>
      <c r="C117" s="44"/>
      <c r="D117" s="309" t="s">
        <v>241</v>
      </c>
      <c r="E117" s="310"/>
      <c r="F117" s="310"/>
      <c r="G117" s="310"/>
      <c r="H117" s="208">
        <f>E90+E116</f>
        <v>0</v>
      </c>
    </row>
    <row r="118" spans="1:12" s="2" customFormat="1" ht="24" customHeight="1" x14ac:dyDescent="0.35">
      <c r="B118" s="75"/>
      <c r="C118" s="28"/>
      <c r="D118" s="352" t="s">
        <v>35</v>
      </c>
      <c r="E118" s="353"/>
      <c r="F118" s="353"/>
      <c r="G118" s="354"/>
      <c r="H118" s="213"/>
      <c r="I118" s="1"/>
      <c r="J118" s="1"/>
      <c r="K118" s="1"/>
      <c r="L118" s="1"/>
    </row>
    <row r="119" spans="1:12" s="2" customFormat="1" ht="24" customHeight="1" x14ac:dyDescent="0.35">
      <c r="B119" s="121"/>
      <c r="C119" s="119"/>
      <c r="D119" s="113" t="s">
        <v>380</v>
      </c>
      <c r="E119" s="112"/>
      <c r="F119" s="88"/>
      <c r="G119" s="232"/>
      <c r="H119" s="214">
        <f>H32</f>
        <v>0</v>
      </c>
      <c r="I119" s="1"/>
      <c r="J119" s="1"/>
      <c r="K119" s="1"/>
      <c r="L119" s="1"/>
    </row>
    <row r="120" spans="1:12" s="2" customFormat="1" ht="20.100000000000001" customHeight="1" x14ac:dyDescent="0.35">
      <c r="B120" s="76"/>
      <c r="C120" s="12"/>
      <c r="D120" s="113" t="s">
        <v>12</v>
      </c>
      <c r="E120" s="67"/>
      <c r="F120" s="88"/>
      <c r="G120" s="232"/>
      <c r="H120" s="215">
        <f>H45</f>
        <v>0</v>
      </c>
      <c r="I120" s="1"/>
      <c r="J120" s="1"/>
      <c r="K120" s="1"/>
      <c r="L120" s="1"/>
    </row>
    <row r="121" spans="1:12" s="2" customFormat="1" ht="20.100000000000001" customHeight="1" x14ac:dyDescent="0.35">
      <c r="B121" s="79"/>
      <c r="C121" s="32"/>
      <c r="D121" s="113" t="s">
        <v>28</v>
      </c>
      <c r="E121" s="67"/>
      <c r="F121" s="88"/>
      <c r="G121" s="232"/>
      <c r="H121" s="215">
        <f>H51</f>
        <v>0</v>
      </c>
      <c r="I121" s="1"/>
      <c r="J121" s="1"/>
      <c r="K121" s="1"/>
      <c r="L121" s="1"/>
    </row>
    <row r="122" spans="1:12" s="2" customFormat="1" ht="20.100000000000001" customHeight="1" x14ac:dyDescent="0.35">
      <c r="B122" s="80"/>
      <c r="C122" s="34"/>
      <c r="D122" s="318" t="s">
        <v>408</v>
      </c>
      <c r="E122" s="319"/>
      <c r="F122" s="319"/>
      <c r="G122" s="320"/>
      <c r="H122" s="215">
        <f>H61</f>
        <v>0</v>
      </c>
      <c r="I122" s="1"/>
      <c r="J122" s="1"/>
      <c r="K122" s="1"/>
      <c r="L122" s="1"/>
    </row>
    <row r="123" spans="1:12" s="2" customFormat="1" ht="20.100000000000001" customHeight="1" x14ac:dyDescent="0.35">
      <c r="B123" s="81"/>
      <c r="C123" s="34"/>
      <c r="D123" s="318" t="s">
        <v>409</v>
      </c>
      <c r="E123" s="319"/>
      <c r="F123" s="319"/>
      <c r="G123" s="320"/>
      <c r="H123" s="215">
        <f>H67</f>
        <v>0</v>
      </c>
      <c r="I123" s="1"/>
      <c r="J123" s="1"/>
      <c r="K123" s="1"/>
      <c r="L123" s="1"/>
    </row>
    <row r="124" spans="1:12" ht="20.100000000000001" customHeight="1" thickBot="1" x14ac:dyDescent="0.4">
      <c r="B124" s="35"/>
      <c r="C124" s="123"/>
      <c r="D124" s="376" t="s">
        <v>410</v>
      </c>
      <c r="E124" s="377"/>
      <c r="F124" s="377"/>
      <c r="G124" s="378"/>
      <c r="H124" s="216">
        <f>H117</f>
        <v>0</v>
      </c>
    </row>
    <row r="125" spans="1:12" ht="28.5" customHeight="1" thickBot="1" x14ac:dyDescent="0.4">
      <c r="B125" s="124"/>
      <c r="C125" s="122"/>
      <c r="D125" s="324" t="s">
        <v>291</v>
      </c>
      <c r="E125" s="325"/>
      <c r="F125" s="325" t="s">
        <v>13</v>
      </c>
      <c r="G125" s="379"/>
      <c r="H125" s="243">
        <f>SUM(H119:H124)</f>
        <v>0</v>
      </c>
    </row>
    <row r="126" spans="1:12" ht="28.5" customHeight="1" thickBot="1" x14ac:dyDescent="0.4">
      <c r="A126" s="9"/>
      <c r="B126" s="103"/>
      <c r="C126" s="103"/>
      <c r="D126" s="107"/>
      <c r="E126" s="104"/>
      <c r="F126" s="104"/>
      <c r="G126" s="233"/>
      <c r="H126" s="244"/>
      <c r="I126" s="9"/>
    </row>
    <row r="127" spans="1:12" ht="90" customHeight="1" thickBot="1" x14ac:dyDescent="0.3">
      <c r="B127" s="330" t="s">
        <v>347</v>
      </c>
      <c r="C127" s="331"/>
      <c r="D127" s="331"/>
      <c r="E127" s="331"/>
      <c r="F127" s="331"/>
      <c r="G127" s="331"/>
      <c r="H127" s="332"/>
      <c r="I127" s="98"/>
    </row>
    <row r="128" spans="1:12" ht="35.1" customHeight="1" thickBot="1" x14ac:dyDescent="0.3">
      <c r="B128" s="333" t="s">
        <v>246</v>
      </c>
      <c r="C128" s="334"/>
      <c r="D128" s="334"/>
      <c r="E128" s="334"/>
      <c r="F128" s="334"/>
      <c r="G128" s="334"/>
      <c r="H128" s="335"/>
      <c r="I128" s="99"/>
    </row>
    <row r="129" spans="2:9" ht="38.25" customHeight="1" x14ac:dyDescent="0.25">
      <c r="B129" s="295" t="s">
        <v>273</v>
      </c>
      <c r="C129" s="296"/>
      <c r="D129" s="296"/>
      <c r="E129" s="296"/>
      <c r="F129" s="296"/>
      <c r="G129" s="296"/>
      <c r="H129" s="297"/>
    </row>
    <row r="130" spans="2:9" ht="26.25" customHeight="1" x14ac:dyDescent="0.25">
      <c r="B130" s="135"/>
      <c r="C130" s="136"/>
      <c r="D130" s="287" t="s">
        <v>328</v>
      </c>
      <c r="E130" s="288"/>
      <c r="F130" s="288"/>
      <c r="G130" s="288"/>
      <c r="H130" s="289"/>
      <c r="I130" s="100"/>
    </row>
    <row r="131" spans="2:9" ht="68.25" customHeight="1" x14ac:dyDescent="0.25">
      <c r="B131" s="137"/>
      <c r="C131" s="138" t="s">
        <v>329</v>
      </c>
      <c r="D131" s="281" t="s">
        <v>352</v>
      </c>
      <c r="E131" s="290"/>
      <c r="F131" s="290"/>
      <c r="G131" s="290"/>
      <c r="H131" s="291"/>
      <c r="I131" s="139"/>
    </row>
    <row r="132" spans="2:9" ht="178.5" customHeight="1" x14ac:dyDescent="0.25">
      <c r="B132" s="137"/>
      <c r="C132" s="138" t="s">
        <v>330</v>
      </c>
      <c r="D132" s="281" t="s">
        <v>353</v>
      </c>
      <c r="E132" s="282"/>
      <c r="F132" s="282"/>
      <c r="G132" s="282"/>
      <c r="H132" s="283"/>
      <c r="I132" s="139"/>
    </row>
    <row r="133" spans="2:9" ht="99.75" customHeight="1" x14ac:dyDescent="0.25">
      <c r="B133" s="140"/>
      <c r="C133" s="141" t="s">
        <v>332</v>
      </c>
      <c r="D133" s="279" t="s">
        <v>354</v>
      </c>
      <c r="E133" s="279"/>
      <c r="F133" s="279"/>
      <c r="G133" s="279"/>
      <c r="H133" s="280"/>
      <c r="I133" s="101"/>
    </row>
    <row r="134" spans="2:9" s="116" customFormat="1" ht="90.75" customHeight="1" x14ac:dyDescent="0.25">
      <c r="B134" s="18"/>
      <c r="C134" s="142" t="s">
        <v>333</v>
      </c>
      <c r="D134" s="279" t="s">
        <v>331</v>
      </c>
      <c r="E134" s="279"/>
      <c r="F134" s="279"/>
      <c r="G134" s="279"/>
      <c r="H134" s="280"/>
      <c r="I134" s="101"/>
    </row>
    <row r="135" spans="2:9" ht="179.25" customHeight="1" x14ac:dyDescent="0.25">
      <c r="B135" s="143"/>
      <c r="C135" s="141" t="s">
        <v>334</v>
      </c>
      <c r="D135" s="279" t="s">
        <v>355</v>
      </c>
      <c r="E135" s="279"/>
      <c r="F135" s="279"/>
      <c r="G135" s="279"/>
      <c r="H135" s="280"/>
      <c r="I135" s="101"/>
    </row>
    <row r="136" spans="2:9" ht="111.75" customHeight="1" x14ac:dyDescent="0.25">
      <c r="B136" s="143"/>
      <c r="C136" s="141" t="s">
        <v>335</v>
      </c>
      <c r="D136" s="279" t="s">
        <v>356</v>
      </c>
      <c r="E136" s="279"/>
      <c r="F136" s="279"/>
      <c r="G136" s="279"/>
      <c r="H136" s="280"/>
      <c r="I136" s="101"/>
    </row>
    <row r="137" spans="2:9" ht="50.25" customHeight="1" x14ac:dyDescent="0.25">
      <c r="B137" s="143"/>
      <c r="C137" s="141" t="s">
        <v>336</v>
      </c>
      <c r="D137" s="279" t="s">
        <v>357</v>
      </c>
      <c r="E137" s="279"/>
      <c r="F137" s="279"/>
      <c r="G137" s="279"/>
      <c r="H137" s="280"/>
      <c r="I137" s="101"/>
    </row>
    <row r="138" spans="2:9" ht="87.75" customHeight="1" x14ac:dyDescent="0.35">
      <c r="B138" s="143"/>
      <c r="C138" s="141" t="s">
        <v>337</v>
      </c>
      <c r="D138" s="281" t="s">
        <v>379</v>
      </c>
      <c r="E138" s="282"/>
      <c r="F138" s="282"/>
      <c r="G138" s="282"/>
      <c r="H138" s="283"/>
      <c r="I138" s="102"/>
    </row>
    <row r="139" spans="2:9" ht="90" customHeight="1" x14ac:dyDescent="0.25">
      <c r="B139" s="143"/>
      <c r="C139" s="144" t="s">
        <v>338</v>
      </c>
      <c r="D139" s="279" t="s">
        <v>359</v>
      </c>
      <c r="E139" s="279"/>
      <c r="F139" s="279"/>
      <c r="G139" s="279"/>
      <c r="H139" s="280"/>
      <c r="I139" s="101"/>
    </row>
    <row r="140" spans="2:9" ht="66.75" customHeight="1" x14ac:dyDescent="0.25">
      <c r="B140" s="145"/>
      <c r="C140" s="141" t="s">
        <v>339</v>
      </c>
      <c r="D140" s="284" t="s">
        <v>378</v>
      </c>
      <c r="E140" s="285"/>
      <c r="F140" s="285"/>
      <c r="G140" s="285"/>
      <c r="H140" s="286"/>
      <c r="I140" s="117"/>
    </row>
    <row r="141" spans="2:9" ht="219" customHeight="1" x14ac:dyDescent="0.25">
      <c r="B141" s="143"/>
      <c r="C141" s="141" t="s">
        <v>340</v>
      </c>
      <c r="D141" s="279" t="s">
        <v>360</v>
      </c>
      <c r="E141" s="279"/>
      <c r="F141" s="279"/>
      <c r="G141" s="279"/>
      <c r="H141" s="280"/>
      <c r="I141" s="101"/>
    </row>
    <row r="142" spans="2:9" ht="171" customHeight="1" x14ac:dyDescent="0.25">
      <c r="B142" s="143"/>
      <c r="C142" s="141" t="s">
        <v>341</v>
      </c>
      <c r="D142" s="281" t="s">
        <v>361</v>
      </c>
      <c r="E142" s="282"/>
      <c r="F142" s="282"/>
      <c r="G142" s="282"/>
      <c r="H142" s="283"/>
      <c r="I142" s="101"/>
    </row>
    <row r="143" spans="2:9" ht="126.75" customHeight="1" x14ac:dyDescent="0.25">
      <c r="B143" s="143"/>
      <c r="C143" s="141" t="s">
        <v>362</v>
      </c>
      <c r="D143" s="281" t="s">
        <v>363</v>
      </c>
      <c r="E143" s="282"/>
      <c r="F143" s="282"/>
      <c r="G143" s="282"/>
      <c r="H143" s="283"/>
      <c r="I143" s="101"/>
    </row>
    <row r="144" spans="2:9" s="116" customFormat="1" ht="87" customHeight="1" x14ac:dyDescent="0.25">
      <c r="B144" s="146"/>
      <c r="C144" s="147" t="s">
        <v>364</v>
      </c>
      <c r="D144" s="281" t="s">
        <v>365</v>
      </c>
      <c r="E144" s="282"/>
      <c r="F144" s="282"/>
      <c r="G144" s="282"/>
      <c r="H144" s="283"/>
      <c r="I144" s="101"/>
    </row>
    <row r="145" spans="2:9" ht="89.25" customHeight="1" thickBot="1" x14ac:dyDescent="0.3">
      <c r="B145" s="148"/>
      <c r="C145" s="178" t="s">
        <v>366</v>
      </c>
      <c r="D145" s="336" t="s">
        <v>367</v>
      </c>
      <c r="E145" s="336"/>
      <c r="F145" s="336"/>
      <c r="G145" s="336"/>
      <c r="H145" s="337"/>
      <c r="I145" s="101"/>
    </row>
    <row r="146" spans="2:9" ht="22.5" customHeight="1" thickBot="1" x14ac:dyDescent="0.3">
      <c r="B146" s="182"/>
      <c r="C146" s="180"/>
      <c r="D146" s="202"/>
      <c r="E146" s="101"/>
      <c r="F146" s="101"/>
      <c r="G146" s="224"/>
      <c r="H146" s="219"/>
      <c r="I146" s="101"/>
    </row>
    <row r="147" spans="2:9" ht="65.25" customHeight="1" x14ac:dyDescent="0.25">
      <c r="B147" s="183" t="s">
        <v>0</v>
      </c>
      <c r="C147" s="181" t="s">
        <v>1</v>
      </c>
      <c r="D147" s="179" t="s">
        <v>2</v>
      </c>
      <c r="E147" s="181" t="s">
        <v>368</v>
      </c>
      <c r="F147" s="184" t="s">
        <v>244</v>
      </c>
      <c r="G147" s="225" t="s">
        <v>369</v>
      </c>
      <c r="H147" s="204" t="s">
        <v>245</v>
      </c>
      <c r="I147" s="101"/>
    </row>
    <row r="148" spans="2:9" ht="26.25" customHeight="1" x14ac:dyDescent="0.25">
      <c r="B148" s="149">
        <v>1</v>
      </c>
      <c r="C148" s="150">
        <v>2</v>
      </c>
      <c r="D148" s="151">
        <v>3</v>
      </c>
      <c r="E148" s="150">
        <v>4</v>
      </c>
      <c r="F148" s="152">
        <v>5</v>
      </c>
      <c r="G148" s="226">
        <v>6</v>
      </c>
      <c r="H148" s="205">
        <v>7</v>
      </c>
      <c r="I148" s="101"/>
    </row>
    <row r="149" spans="2:9" ht="21" customHeight="1" x14ac:dyDescent="0.35">
      <c r="B149" s="153"/>
      <c r="C149" s="154"/>
      <c r="D149" s="134" t="s">
        <v>370</v>
      </c>
      <c r="E149" s="155"/>
      <c r="F149" s="156"/>
      <c r="G149" s="227"/>
      <c r="H149" s="206"/>
      <c r="I149" s="101"/>
    </row>
    <row r="150" spans="2:9" ht="41.45" customHeight="1" x14ac:dyDescent="0.35">
      <c r="B150" s="157"/>
      <c r="C150" s="158">
        <v>0.1</v>
      </c>
      <c r="D150" s="110" t="s">
        <v>371</v>
      </c>
      <c r="E150" s="159" t="s">
        <v>171</v>
      </c>
      <c r="F150" s="160">
        <v>1</v>
      </c>
      <c r="G150" s="238"/>
      <c r="H150" s="207">
        <f>F150*G150</f>
        <v>0</v>
      </c>
      <c r="I150" s="101"/>
    </row>
    <row r="151" spans="2:9" ht="41.45" customHeight="1" x14ac:dyDescent="0.35">
      <c r="B151" s="157"/>
      <c r="C151" s="158">
        <v>0.2</v>
      </c>
      <c r="D151" s="110" t="s">
        <v>372</v>
      </c>
      <c r="E151" s="159" t="s">
        <v>171</v>
      </c>
      <c r="F151" s="160">
        <v>1</v>
      </c>
      <c r="G151" s="238"/>
      <c r="H151" s="207">
        <f t="shared" ref="H151:H155" si="7">F151*G151</f>
        <v>0</v>
      </c>
      <c r="I151" s="101"/>
    </row>
    <row r="152" spans="2:9" ht="48" customHeight="1" x14ac:dyDescent="0.35">
      <c r="B152" s="157"/>
      <c r="C152" s="158">
        <v>0.3</v>
      </c>
      <c r="D152" s="110" t="s">
        <v>373</v>
      </c>
      <c r="E152" s="159" t="s">
        <v>171</v>
      </c>
      <c r="F152" s="160">
        <v>1</v>
      </c>
      <c r="G152" s="238"/>
      <c r="H152" s="207">
        <f t="shared" si="7"/>
        <v>0</v>
      </c>
      <c r="I152" s="101"/>
    </row>
    <row r="153" spans="2:9" ht="41.45" customHeight="1" x14ac:dyDescent="0.35">
      <c r="B153" s="157"/>
      <c r="C153" s="158">
        <v>0.4</v>
      </c>
      <c r="D153" s="110" t="s">
        <v>374</v>
      </c>
      <c r="E153" s="159" t="s">
        <v>171</v>
      </c>
      <c r="F153" s="160">
        <v>1</v>
      </c>
      <c r="G153" s="238"/>
      <c r="H153" s="207">
        <f t="shared" si="7"/>
        <v>0</v>
      </c>
      <c r="I153" s="101"/>
    </row>
    <row r="154" spans="2:9" ht="41.45" customHeight="1" x14ac:dyDescent="0.35">
      <c r="B154" s="157"/>
      <c r="C154" s="158">
        <v>0.5</v>
      </c>
      <c r="D154" s="110" t="s">
        <v>375</v>
      </c>
      <c r="E154" s="159" t="s">
        <v>171</v>
      </c>
      <c r="F154" s="55">
        <v>1</v>
      </c>
      <c r="G154" s="238"/>
      <c r="H154" s="207">
        <f t="shared" si="7"/>
        <v>0</v>
      </c>
      <c r="I154" s="101"/>
    </row>
    <row r="155" spans="2:9" ht="49.5" customHeight="1" thickBot="1" x14ac:dyDescent="0.4">
      <c r="B155" s="157"/>
      <c r="C155" s="158">
        <v>0.6</v>
      </c>
      <c r="D155" s="110" t="s">
        <v>376</v>
      </c>
      <c r="E155" s="159" t="s">
        <v>171</v>
      </c>
      <c r="F155" s="55">
        <v>1</v>
      </c>
      <c r="G155" s="238"/>
      <c r="H155" s="207">
        <f t="shared" si="7"/>
        <v>0</v>
      </c>
      <c r="I155" s="101"/>
    </row>
    <row r="156" spans="2:9" ht="25.5" customHeight="1" thickBot="1" x14ac:dyDescent="0.4">
      <c r="B156" s="383" t="s">
        <v>377</v>
      </c>
      <c r="C156" s="339"/>
      <c r="D156" s="339"/>
      <c r="E156" s="339"/>
      <c r="F156" s="339"/>
      <c r="G156" s="341"/>
      <c r="H156" s="208">
        <f>SUM(H150:H155)</f>
        <v>0</v>
      </c>
    </row>
    <row r="157" spans="2:9" ht="22.5" customHeight="1" x14ac:dyDescent="0.25">
      <c r="B157" s="11"/>
      <c r="C157" s="12"/>
      <c r="D157" s="305" t="s">
        <v>3</v>
      </c>
      <c r="E157" s="306"/>
      <c r="F157" s="306"/>
      <c r="G157" s="306"/>
      <c r="H157" s="307"/>
    </row>
    <row r="158" spans="2:9" ht="30" customHeight="1" x14ac:dyDescent="0.35">
      <c r="B158" s="13">
        <v>1</v>
      </c>
      <c r="C158" s="14" t="s">
        <v>4</v>
      </c>
      <c r="D158" s="110" t="s">
        <v>102</v>
      </c>
      <c r="E158" s="23" t="s">
        <v>46</v>
      </c>
      <c r="F158" s="55">
        <v>0.3</v>
      </c>
      <c r="G158" s="230"/>
      <c r="H158" s="212">
        <f>F158*G158</f>
        <v>0</v>
      </c>
    </row>
    <row r="159" spans="2:9" ht="65.25" customHeight="1" x14ac:dyDescent="0.35">
      <c r="B159" s="13">
        <v>2</v>
      </c>
      <c r="C159" s="14" t="s">
        <v>5</v>
      </c>
      <c r="D159" s="110" t="s">
        <v>170</v>
      </c>
      <c r="E159" s="84" t="s">
        <v>171</v>
      </c>
      <c r="F159" s="85">
        <v>1</v>
      </c>
      <c r="G159" s="230"/>
      <c r="H159" s="212">
        <f t="shared" ref="H159:H166" si="8">F159*G159</f>
        <v>0</v>
      </c>
    </row>
    <row r="160" spans="2:9" ht="30.75" customHeight="1" x14ac:dyDescent="0.35">
      <c r="B160" s="13">
        <v>3</v>
      </c>
      <c r="C160" s="14" t="s">
        <v>23</v>
      </c>
      <c r="D160" s="110" t="s">
        <v>172</v>
      </c>
      <c r="E160" s="84" t="s">
        <v>171</v>
      </c>
      <c r="F160" s="85">
        <v>1</v>
      </c>
      <c r="G160" s="230"/>
      <c r="H160" s="212">
        <f t="shared" si="8"/>
        <v>0</v>
      </c>
    </row>
    <row r="161" spans="2:8" ht="88.5" customHeight="1" x14ac:dyDescent="0.35">
      <c r="B161" s="13">
        <v>4</v>
      </c>
      <c r="C161" s="14" t="s">
        <v>24</v>
      </c>
      <c r="D161" s="110" t="s">
        <v>173</v>
      </c>
      <c r="E161" s="23" t="s">
        <v>327</v>
      </c>
      <c r="F161" s="85">
        <v>100</v>
      </c>
      <c r="G161" s="230"/>
      <c r="H161" s="212">
        <f t="shared" si="8"/>
        <v>0</v>
      </c>
    </row>
    <row r="162" spans="2:8" ht="66.75" customHeight="1" x14ac:dyDescent="0.35">
      <c r="B162" s="13">
        <v>5</v>
      </c>
      <c r="C162" s="14" t="s">
        <v>25</v>
      </c>
      <c r="D162" s="110" t="s">
        <v>174</v>
      </c>
      <c r="E162" s="84" t="s">
        <v>104</v>
      </c>
      <c r="F162" s="85">
        <v>1700</v>
      </c>
      <c r="G162" s="230"/>
      <c r="H162" s="212">
        <f t="shared" si="8"/>
        <v>0</v>
      </c>
    </row>
    <row r="163" spans="2:8" ht="66" customHeight="1" x14ac:dyDescent="0.35">
      <c r="B163" s="13">
        <v>6</v>
      </c>
      <c r="C163" s="14" t="s">
        <v>74</v>
      </c>
      <c r="D163" s="110" t="s">
        <v>175</v>
      </c>
      <c r="E163" s="84" t="s">
        <v>104</v>
      </c>
      <c r="F163" s="85">
        <v>1005</v>
      </c>
      <c r="G163" s="230"/>
      <c r="H163" s="212">
        <f t="shared" si="8"/>
        <v>0</v>
      </c>
    </row>
    <row r="164" spans="2:8" ht="106.5" customHeight="1" x14ac:dyDescent="0.35">
      <c r="B164" s="13">
        <v>7</v>
      </c>
      <c r="C164" s="14" t="s">
        <v>76</v>
      </c>
      <c r="D164" s="110" t="s">
        <v>176</v>
      </c>
      <c r="E164" s="23" t="s">
        <v>49</v>
      </c>
      <c r="F164" s="85">
        <v>10</v>
      </c>
      <c r="G164" s="230"/>
      <c r="H164" s="212">
        <f t="shared" si="8"/>
        <v>0</v>
      </c>
    </row>
    <row r="165" spans="2:8" ht="69.75" customHeight="1" x14ac:dyDescent="0.35">
      <c r="B165" s="13">
        <v>8</v>
      </c>
      <c r="C165" s="14" t="s">
        <v>78</v>
      </c>
      <c r="D165" s="110" t="s">
        <v>177</v>
      </c>
      <c r="E165" s="23" t="s">
        <v>49</v>
      </c>
      <c r="F165" s="85">
        <v>11</v>
      </c>
      <c r="G165" s="230"/>
      <c r="H165" s="212">
        <f t="shared" si="8"/>
        <v>0</v>
      </c>
    </row>
    <row r="166" spans="2:8" ht="67.5" customHeight="1" thickBot="1" x14ac:dyDescent="0.4">
      <c r="B166" s="13">
        <v>9</v>
      </c>
      <c r="C166" s="14" t="s">
        <v>110</v>
      </c>
      <c r="D166" s="110" t="s">
        <v>178</v>
      </c>
      <c r="E166" s="23" t="s">
        <v>327</v>
      </c>
      <c r="F166" s="85">
        <v>400</v>
      </c>
      <c r="G166" s="230"/>
      <c r="H166" s="212">
        <f t="shared" si="8"/>
        <v>0</v>
      </c>
    </row>
    <row r="167" spans="2:8" ht="24" customHeight="1" thickBot="1" x14ac:dyDescent="0.4">
      <c r="B167" s="13"/>
      <c r="C167" s="14"/>
      <c r="D167" s="301" t="s">
        <v>225</v>
      </c>
      <c r="E167" s="302"/>
      <c r="F167" s="302"/>
      <c r="G167" s="303"/>
      <c r="H167" s="208">
        <f>SUM(H158:H166)</f>
        <v>0</v>
      </c>
    </row>
    <row r="168" spans="2:8" ht="24" customHeight="1" x14ac:dyDescent="0.25">
      <c r="B168" s="11"/>
      <c r="C168" s="12"/>
      <c r="D168" s="298" t="s">
        <v>22</v>
      </c>
      <c r="E168" s="299"/>
      <c r="F168" s="299"/>
      <c r="G168" s="299"/>
      <c r="H168" s="300"/>
    </row>
    <row r="169" spans="2:8" ht="94.5" customHeight="1" x14ac:dyDescent="0.35">
      <c r="B169" s="13">
        <v>10</v>
      </c>
      <c r="C169" s="15" t="s">
        <v>6</v>
      </c>
      <c r="D169" s="110" t="s">
        <v>179</v>
      </c>
      <c r="E169" s="23" t="s">
        <v>116</v>
      </c>
      <c r="F169" s="53">
        <v>1010</v>
      </c>
      <c r="G169" s="247"/>
      <c r="H169" s="242">
        <f>F169*G169</f>
        <v>0</v>
      </c>
    </row>
    <row r="170" spans="2:8" ht="75" customHeight="1" x14ac:dyDescent="0.35">
      <c r="B170" s="13">
        <v>11</v>
      </c>
      <c r="C170" s="15" t="s">
        <v>7</v>
      </c>
      <c r="D170" s="110" t="s">
        <v>180</v>
      </c>
      <c r="E170" s="23" t="s">
        <v>104</v>
      </c>
      <c r="F170" s="53">
        <v>2830</v>
      </c>
      <c r="G170" s="247"/>
      <c r="H170" s="242">
        <f t="shared" ref="H170:H172" si="9">F170*G170</f>
        <v>0</v>
      </c>
    </row>
    <row r="171" spans="2:8" ht="72" customHeight="1" x14ac:dyDescent="0.35">
      <c r="B171" s="13">
        <v>12</v>
      </c>
      <c r="C171" s="15" t="s">
        <v>8</v>
      </c>
      <c r="D171" s="110" t="s">
        <v>181</v>
      </c>
      <c r="E171" s="84" t="s">
        <v>327</v>
      </c>
      <c r="F171" s="53">
        <v>497</v>
      </c>
      <c r="G171" s="247"/>
      <c r="H171" s="242">
        <f t="shared" si="9"/>
        <v>0</v>
      </c>
    </row>
    <row r="172" spans="2:8" ht="88.5" customHeight="1" x14ac:dyDescent="0.35">
      <c r="B172" s="13">
        <v>13</v>
      </c>
      <c r="C172" s="15" t="s">
        <v>26</v>
      </c>
      <c r="D172" s="110" t="s">
        <v>182</v>
      </c>
      <c r="E172" s="84" t="s">
        <v>49</v>
      </c>
      <c r="F172" s="85">
        <v>14</v>
      </c>
      <c r="G172" s="230"/>
      <c r="H172" s="242">
        <f t="shared" si="9"/>
        <v>0</v>
      </c>
    </row>
    <row r="173" spans="2:8" ht="50.25" customHeight="1" thickBot="1" x14ac:dyDescent="0.4">
      <c r="B173" s="13"/>
      <c r="C173" s="15"/>
      <c r="D173" s="110" t="s">
        <v>183</v>
      </c>
      <c r="E173" s="84"/>
      <c r="F173" s="85"/>
      <c r="G173" s="230"/>
      <c r="H173" s="242"/>
    </row>
    <row r="174" spans="2:8" ht="27.75" customHeight="1" thickBot="1" x14ac:dyDescent="0.4">
      <c r="B174" s="13"/>
      <c r="C174" s="19"/>
      <c r="D174" s="309" t="s">
        <v>226</v>
      </c>
      <c r="E174" s="384"/>
      <c r="F174" s="384"/>
      <c r="G174" s="385"/>
      <c r="H174" s="208">
        <f>SUM(H169:H173)</f>
        <v>0</v>
      </c>
    </row>
    <row r="175" spans="2:8" ht="24" customHeight="1" x14ac:dyDescent="0.25">
      <c r="B175" s="13"/>
      <c r="C175" s="15"/>
      <c r="D175" s="386" t="s">
        <v>14</v>
      </c>
      <c r="E175" s="387"/>
      <c r="F175" s="387"/>
      <c r="G175" s="387"/>
      <c r="H175" s="388"/>
    </row>
    <row r="176" spans="2:8" ht="29.25" customHeight="1" x14ac:dyDescent="0.35">
      <c r="B176" s="389">
        <v>14</v>
      </c>
      <c r="C176" s="392" t="s">
        <v>9</v>
      </c>
      <c r="D176" s="47" t="s">
        <v>184</v>
      </c>
      <c r="E176" s="23" t="s">
        <v>327</v>
      </c>
      <c r="F176" s="85">
        <v>200</v>
      </c>
      <c r="G176" s="230"/>
      <c r="H176" s="212">
        <f>F176*G176</f>
        <v>0</v>
      </c>
    </row>
    <row r="177" spans="2:8" ht="48" customHeight="1" x14ac:dyDescent="0.25">
      <c r="B177" s="390"/>
      <c r="C177" s="393"/>
      <c r="D177" s="62" t="s">
        <v>185</v>
      </c>
      <c r="E177" s="395"/>
      <c r="F177" s="396"/>
      <c r="G177" s="396"/>
      <c r="H177" s="397"/>
    </row>
    <row r="178" spans="2:8" ht="25.5" customHeight="1" x14ac:dyDescent="0.25">
      <c r="B178" s="390"/>
      <c r="C178" s="393"/>
      <c r="D178" s="63" t="s">
        <v>186</v>
      </c>
      <c r="E178" s="398"/>
      <c r="F178" s="399"/>
      <c r="G178" s="399"/>
      <c r="H178" s="400"/>
    </row>
    <row r="179" spans="2:8" ht="25.5" customHeight="1" x14ac:dyDescent="0.25">
      <c r="B179" s="390"/>
      <c r="C179" s="393"/>
      <c r="D179" s="64" t="s">
        <v>187</v>
      </c>
      <c r="E179" s="398"/>
      <c r="F179" s="399"/>
      <c r="G179" s="399"/>
      <c r="H179" s="400"/>
    </row>
    <row r="180" spans="2:8" ht="28.5" customHeight="1" thickBot="1" x14ac:dyDescent="0.3">
      <c r="B180" s="391"/>
      <c r="C180" s="394"/>
      <c r="D180" s="65" t="s">
        <v>188</v>
      </c>
      <c r="E180" s="398"/>
      <c r="F180" s="399"/>
      <c r="G180" s="399"/>
      <c r="H180" s="400"/>
    </row>
    <row r="181" spans="2:8" ht="19.5" thickBot="1" x14ac:dyDescent="0.4">
      <c r="B181" s="13"/>
      <c r="C181" s="14"/>
      <c r="D181" s="301" t="s">
        <v>294</v>
      </c>
      <c r="E181" s="342"/>
      <c r="F181" s="342"/>
      <c r="G181" s="342"/>
      <c r="H181" s="208">
        <f>H176</f>
        <v>0</v>
      </c>
    </row>
    <row r="182" spans="2:8" ht="18.75" x14ac:dyDescent="0.25">
      <c r="B182" s="13"/>
      <c r="C182" s="15"/>
      <c r="D182" s="401" t="s">
        <v>120</v>
      </c>
      <c r="E182" s="402"/>
      <c r="F182" s="402"/>
      <c r="G182" s="402"/>
      <c r="H182" s="403"/>
    </row>
    <row r="183" spans="2:8" ht="52.5" customHeight="1" x14ac:dyDescent="0.35">
      <c r="B183" s="13">
        <v>15</v>
      </c>
      <c r="C183" s="17" t="s">
        <v>228</v>
      </c>
      <c r="D183" s="48" t="s">
        <v>189</v>
      </c>
      <c r="E183" s="84" t="s">
        <v>327</v>
      </c>
      <c r="F183" s="85">
        <v>100</v>
      </c>
      <c r="G183" s="230"/>
      <c r="H183" s="212">
        <f>F183*G183</f>
        <v>0</v>
      </c>
    </row>
    <row r="184" spans="2:8" ht="105.75" customHeight="1" x14ac:dyDescent="0.35">
      <c r="B184" s="13">
        <v>16</v>
      </c>
      <c r="C184" s="17" t="s">
        <v>229</v>
      </c>
      <c r="D184" s="47" t="s">
        <v>190</v>
      </c>
      <c r="E184" s="86" t="s">
        <v>116</v>
      </c>
      <c r="F184" s="85">
        <v>655</v>
      </c>
      <c r="G184" s="230"/>
      <c r="H184" s="212">
        <f t="shared" ref="H184:H194" si="10">F184*G184</f>
        <v>0</v>
      </c>
    </row>
    <row r="185" spans="2:8" ht="104.25" customHeight="1" x14ac:dyDescent="0.35">
      <c r="B185" s="13">
        <v>17</v>
      </c>
      <c r="C185" s="17" t="s">
        <v>230</v>
      </c>
      <c r="D185" s="49" t="s">
        <v>191</v>
      </c>
      <c r="E185" s="89" t="s">
        <v>116</v>
      </c>
      <c r="F185" s="85">
        <v>370</v>
      </c>
      <c r="G185" s="230"/>
      <c r="H185" s="212">
        <f t="shared" si="10"/>
        <v>0</v>
      </c>
    </row>
    <row r="186" spans="2:8" ht="45.75" customHeight="1" x14ac:dyDescent="0.35">
      <c r="B186" s="13">
        <v>18</v>
      </c>
      <c r="C186" s="17" t="s">
        <v>231</v>
      </c>
      <c r="D186" s="17" t="s">
        <v>192</v>
      </c>
      <c r="E186" s="89"/>
      <c r="F186" s="85"/>
      <c r="G186" s="230"/>
      <c r="H186" s="212"/>
    </row>
    <row r="187" spans="2:8" ht="26.25" customHeight="1" x14ac:dyDescent="0.35">
      <c r="B187" s="13"/>
      <c r="C187" s="17"/>
      <c r="D187" s="174" t="s">
        <v>193</v>
      </c>
      <c r="E187" s="89" t="s">
        <v>104</v>
      </c>
      <c r="F187" s="85">
        <v>1700</v>
      </c>
      <c r="G187" s="230"/>
      <c r="H187" s="212">
        <f t="shared" si="10"/>
        <v>0</v>
      </c>
    </row>
    <row r="188" spans="2:8" ht="51.75" customHeight="1" x14ac:dyDescent="0.35">
      <c r="B188" s="13">
        <v>19</v>
      </c>
      <c r="C188" s="17" t="s">
        <v>274</v>
      </c>
      <c r="D188" s="125" t="s">
        <v>194</v>
      </c>
      <c r="E188" s="89"/>
      <c r="F188" s="85"/>
      <c r="G188" s="230"/>
      <c r="H188" s="212"/>
    </row>
    <row r="189" spans="2:8" ht="27" customHeight="1" x14ac:dyDescent="0.35">
      <c r="B189" s="13"/>
      <c r="C189" s="17"/>
      <c r="D189" s="49" t="s">
        <v>195</v>
      </c>
      <c r="E189" s="71" t="s">
        <v>104</v>
      </c>
      <c r="F189" s="85">
        <v>1700</v>
      </c>
      <c r="G189" s="230"/>
      <c r="H189" s="212">
        <f t="shared" si="10"/>
        <v>0</v>
      </c>
    </row>
    <row r="190" spans="2:8" ht="51" customHeight="1" x14ac:dyDescent="0.35">
      <c r="B190" s="13">
        <v>20</v>
      </c>
      <c r="C190" s="17" t="s">
        <v>275</v>
      </c>
      <c r="D190" s="49" t="s">
        <v>196</v>
      </c>
      <c r="E190" s="71" t="s">
        <v>104</v>
      </c>
      <c r="F190" s="85">
        <v>1700</v>
      </c>
      <c r="G190" s="230"/>
      <c r="H190" s="212">
        <f t="shared" si="10"/>
        <v>0</v>
      </c>
    </row>
    <row r="191" spans="2:8" ht="128.25" customHeight="1" x14ac:dyDescent="0.35">
      <c r="B191" s="13">
        <v>21</v>
      </c>
      <c r="C191" s="17" t="s">
        <v>276</v>
      </c>
      <c r="D191" s="49" t="s">
        <v>197</v>
      </c>
      <c r="E191" s="71" t="s">
        <v>104</v>
      </c>
      <c r="F191" s="85">
        <v>1005</v>
      </c>
      <c r="G191" s="230"/>
      <c r="H191" s="212">
        <f t="shared" si="10"/>
        <v>0</v>
      </c>
    </row>
    <row r="192" spans="2:8" ht="51.75" customHeight="1" x14ac:dyDescent="0.35">
      <c r="B192" s="13">
        <v>22</v>
      </c>
      <c r="C192" s="17" t="s">
        <v>277</v>
      </c>
      <c r="D192" s="126" t="s">
        <v>198</v>
      </c>
      <c r="E192" s="89" t="s">
        <v>116</v>
      </c>
      <c r="F192" s="85">
        <v>41</v>
      </c>
      <c r="G192" s="230"/>
      <c r="H192" s="212">
        <f t="shared" si="10"/>
        <v>0</v>
      </c>
    </row>
    <row r="193" spans="2:8" ht="90" customHeight="1" x14ac:dyDescent="0.35">
      <c r="B193" s="13">
        <v>23</v>
      </c>
      <c r="C193" s="17" t="s">
        <v>278</v>
      </c>
      <c r="D193" s="17" t="s">
        <v>199</v>
      </c>
      <c r="E193" s="23" t="s">
        <v>327</v>
      </c>
      <c r="F193" s="85">
        <v>425</v>
      </c>
      <c r="G193" s="230"/>
      <c r="H193" s="212">
        <f t="shared" si="10"/>
        <v>0</v>
      </c>
    </row>
    <row r="194" spans="2:8" ht="103.5" customHeight="1" thickBot="1" x14ac:dyDescent="0.4">
      <c r="B194" s="13">
        <v>24</v>
      </c>
      <c r="C194" s="17" t="s">
        <v>279</v>
      </c>
      <c r="D194" s="17" t="s">
        <v>200</v>
      </c>
      <c r="E194" s="23" t="s">
        <v>327</v>
      </c>
      <c r="F194" s="85">
        <v>400</v>
      </c>
      <c r="G194" s="230"/>
      <c r="H194" s="212">
        <f t="shared" si="10"/>
        <v>0</v>
      </c>
    </row>
    <row r="195" spans="2:8" ht="19.5" thickBot="1" x14ac:dyDescent="0.4">
      <c r="B195" s="13"/>
      <c r="C195" s="19"/>
      <c r="D195" s="309" t="s">
        <v>232</v>
      </c>
      <c r="E195" s="310"/>
      <c r="F195" s="310"/>
      <c r="G195" s="310"/>
      <c r="H195" s="208">
        <f>SUM(H183:H194)</f>
        <v>0</v>
      </c>
    </row>
    <row r="196" spans="2:8" ht="18.75" x14ac:dyDescent="0.25">
      <c r="B196" s="11"/>
      <c r="C196" s="12"/>
      <c r="D196" s="305" t="s">
        <v>15</v>
      </c>
      <c r="E196" s="306"/>
      <c r="F196" s="306"/>
      <c r="G196" s="306"/>
      <c r="H196" s="307"/>
    </row>
    <row r="197" spans="2:8" ht="24" customHeight="1" x14ac:dyDescent="0.35">
      <c r="B197" s="50">
        <v>25</v>
      </c>
      <c r="C197" s="19" t="s">
        <v>16</v>
      </c>
      <c r="D197" s="173" t="s">
        <v>201</v>
      </c>
      <c r="E197" s="23" t="s">
        <v>49</v>
      </c>
      <c r="F197" s="85">
        <v>6</v>
      </c>
      <c r="G197" s="230"/>
      <c r="H197" s="212">
        <f>F197*G197</f>
        <v>0</v>
      </c>
    </row>
    <row r="198" spans="2:8" ht="28.5" customHeight="1" x14ac:dyDescent="0.35">
      <c r="B198" s="21">
        <v>26</v>
      </c>
      <c r="C198" s="19" t="s">
        <v>17</v>
      </c>
      <c r="D198" s="110" t="s">
        <v>202</v>
      </c>
      <c r="E198" s="71" t="s">
        <v>49</v>
      </c>
      <c r="F198" s="85">
        <v>17</v>
      </c>
      <c r="G198" s="230"/>
      <c r="H198" s="212">
        <f t="shared" ref="H198:H201" si="11">F198*G198</f>
        <v>0</v>
      </c>
    </row>
    <row r="199" spans="2:8" ht="24.75" customHeight="1" x14ac:dyDescent="0.35">
      <c r="B199" s="21">
        <v>27</v>
      </c>
      <c r="C199" s="19" t="s">
        <v>18</v>
      </c>
      <c r="D199" s="110" t="s">
        <v>203</v>
      </c>
      <c r="E199" s="84" t="s">
        <v>49</v>
      </c>
      <c r="F199" s="85">
        <v>4</v>
      </c>
      <c r="G199" s="230"/>
      <c r="H199" s="212">
        <f t="shared" si="11"/>
        <v>0</v>
      </c>
    </row>
    <row r="200" spans="2:8" ht="25.5" customHeight="1" x14ac:dyDescent="0.35">
      <c r="B200" s="50">
        <v>28</v>
      </c>
      <c r="C200" s="19" t="s">
        <v>19</v>
      </c>
      <c r="D200" s="110" t="s">
        <v>204</v>
      </c>
      <c r="E200" s="84" t="s">
        <v>49</v>
      </c>
      <c r="F200" s="85">
        <v>31</v>
      </c>
      <c r="G200" s="230"/>
      <c r="H200" s="212">
        <f t="shared" si="11"/>
        <v>0</v>
      </c>
    </row>
    <row r="201" spans="2:8" ht="25.5" customHeight="1" thickBot="1" x14ac:dyDescent="0.4">
      <c r="B201" s="21">
        <v>29</v>
      </c>
      <c r="C201" s="19" t="s">
        <v>20</v>
      </c>
      <c r="D201" s="110" t="s">
        <v>205</v>
      </c>
      <c r="E201" s="84" t="s">
        <v>104</v>
      </c>
      <c r="F201" s="85">
        <v>107.3</v>
      </c>
      <c r="G201" s="230"/>
      <c r="H201" s="212">
        <f t="shared" si="11"/>
        <v>0</v>
      </c>
    </row>
    <row r="202" spans="2:8" ht="19.5" thickBot="1" x14ac:dyDescent="0.4">
      <c r="B202" s="13"/>
      <c r="C202" s="19"/>
      <c r="D202" s="309" t="s">
        <v>233</v>
      </c>
      <c r="E202" s="310"/>
      <c r="F202" s="310"/>
      <c r="G202" s="310"/>
      <c r="H202" s="208">
        <f>SUM(H197:H201)</f>
        <v>0</v>
      </c>
    </row>
    <row r="203" spans="2:8" ht="18.75" x14ac:dyDescent="0.25">
      <c r="B203" s="11"/>
      <c r="C203" s="12"/>
      <c r="D203" s="305" t="s">
        <v>234</v>
      </c>
      <c r="E203" s="306"/>
      <c r="F203" s="306"/>
      <c r="G203" s="306"/>
      <c r="H203" s="307"/>
    </row>
    <row r="204" spans="2:8" ht="18.75" x14ac:dyDescent="0.25">
      <c r="B204" s="11"/>
      <c r="C204" s="12"/>
      <c r="D204" s="358" t="s">
        <v>129</v>
      </c>
      <c r="E204" s="359"/>
      <c r="F204" s="359"/>
      <c r="G204" s="359"/>
      <c r="H204" s="360"/>
    </row>
    <row r="205" spans="2:8" ht="221.25" customHeight="1" x14ac:dyDescent="0.35">
      <c r="B205" s="50">
        <v>30</v>
      </c>
      <c r="C205" s="19" t="s">
        <v>235</v>
      </c>
      <c r="D205" s="173" t="s">
        <v>130</v>
      </c>
      <c r="E205" s="71" t="s">
        <v>49</v>
      </c>
      <c r="F205" s="55">
        <v>1</v>
      </c>
      <c r="G205" s="251" t="s">
        <v>316</v>
      </c>
      <c r="H205" s="212"/>
    </row>
    <row r="206" spans="2:8" ht="18.75" x14ac:dyDescent="0.25">
      <c r="B206" s="11"/>
      <c r="C206" s="12"/>
      <c r="D206" s="358" t="s">
        <v>131</v>
      </c>
      <c r="E206" s="359"/>
      <c r="F206" s="359"/>
      <c r="G206" s="359"/>
      <c r="H206" s="360"/>
    </row>
    <row r="207" spans="2:8" ht="129" customHeight="1" x14ac:dyDescent="0.35">
      <c r="B207" s="21">
        <v>31</v>
      </c>
      <c r="C207" s="19" t="s">
        <v>236</v>
      </c>
      <c r="D207" s="110" t="s">
        <v>206</v>
      </c>
      <c r="E207" s="71" t="s">
        <v>116</v>
      </c>
      <c r="F207" s="85">
        <v>67.84</v>
      </c>
      <c r="G207" s="230"/>
      <c r="H207" s="212">
        <f>F207*G207</f>
        <v>0</v>
      </c>
    </row>
    <row r="208" spans="2:8" ht="53.25" customHeight="1" x14ac:dyDescent="0.35">
      <c r="B208" s="21">
        <v>32</v>
      </c>
      <c r="C208" s="19" t="s">
        <v>237</v>
      </c>
      <c r="D208" s="110" t="s">
        <v>207</v>
      </c>
      <c r="E208" s="84" t="s">
        <v>104</v>
      </c>
      <c r="F208" s="85">
        <v>84.8</v>
      </c>
      <c r="G208" s="230"/>
      <c r="H208" s="212">
        <f t="shared" ref="H208:H213" si="12">F208*G208</f>
        <v>0</v>
      </c>
    </row>
    <row r="209" spans="2:8" ht="51" customHeight="1" x14ac:dyDescent="0.35">
      <c r="B209" s="50">
        <v>33</v>
      </c>
      <c r="C209" s="19" t="s">
        <v>238</v>
      </c>
      <c r="D209" s="110" t="s">
        <v>134</v>
      </c>
      <c r="E209" s="84" t="s">
        <v>116</v>
      </c>
      <c r="F209" s="85">
        <v>5.63</v>
      </c>
      <c r="G209" s="230"/>
      <c r="H209" s="212">
        <f t="shared" si="12"/>
        <v>0</v>
      </c>
    </row>
    <row r="210" spans="2:8" ht="70.5" customHeight="1" x14ac:dyDescent="0.35">
      <c r="B210" s="21">
        <v>34</v>
      </c>
      <c r="C210" s="19" t="s">
        <v>239</v>
      </c>
      <c r="D210" s="110" t="s">
        <v>135</v>
      </c>
      <c r="E210" s="84" t="s">
        <v>116</v>
      </c>
      <c r="F210" s="85">
        <v>8.48</v>
      </c>
      <c r="G210" s="230"/>
      <c r="H210" s="212">
        <f t="shared" si="12"/>
        <v>0</v>
      </c>
    </row>
    <row r="211" spans="2:8" ht="49.5" customHeight="1" x14ac:dyDescent="0.35">
      <c r="B211" s="21">
        <v>35</v>
      </c>
      <c r="C211" s="19" t="s">
        <v>240</v>
      </c>
      <c r="D211" s="110" t="s">
        <v>136</v>
      </c>
      <c r="E211" s="84" t="s">
        <v>327</v>
      </c>
      <c r="F211" s="85">
        <v>212</v>
      </c>
      <c r="G211" s="230"/>
      <c r="H211" s="212">
        <f t="shared" si="12"/>
        <v>0</v>
      </c>
    </row>
    <row r="212" spans="2:8" ht="51.75" customHeight="1" x14ac:dyDescent="0.35">
      <c r="B212" s="21">
        <v>36</v>
      </c>
      <c r="C212" s="19" t="s">
        <v>253</v>
      </c>
      <c r="D212" s="110" t="s">
        <v>136</v>
      </c>
      <c r="E212" s="84" t="s">
        <v>116</v>
      </c>
      <c r="F212" s="85">
        <v>53.73</v>
      </c>
      <c r="G212" s="230"/>
      <c r="H212" s="212">
        <f t="shared" si="12"/>
        <v>0</v>
      </c>
    </row>
    <row r="213" spans="2:8" ht="66.75" customHeight="1" x14ac:dyDescent="0.35">
      <c r="B213" s="21">
        <v>37</v>
      </c>
      <c r="C213" s="19" t="s">
        <v>254</v>
      </c>
      <c r="D213" s="110" t="s">
        <v>137</v>
      </c>
      <c r="E213" s="84" t="s">
        <v>116</v>
      </c>
      <c r="F213" s="85">
        <v>16.93</v>
      </c>
      <c r="G213" s="230"/>
      <c r="H213" s="212">
        <f t="shared" si="12"/>
        <v>0</v>
      </c>
    </row>
    <row r="214" spans="2:8" ht="18.75" x14ac:dyDescent="0.35">
      <c r="B214" s="21"/>
      <c r="C214" s="19"/>
      <c r="D214" s="77" t="s">
        <v>312</v>
      </c>
      <c r="E214" s="355">
        <f>H207+H208+H209+H210+H211+H212+H213</f>
        <v>0</v>
      </c>
      <c r="F214" s="356"/>
      <c r="G214" s="356"/>
      <c r="H214" s="357"/>
    </row>
    <row r="215" spans="2:8" ht="18.75" x14ac:dyDescent="0.25">
      <c r="B215" s="11"/>
      <c r="C215" s="12"/>
      <c r="D215" s="358" t="s">
        <v>139</v>
      </c>
      <c r="E215" s="359"/>
      <c r="F215" s="359"/>
      <c r="G215" s="359"/>
      <c r="H215" s="360"/>
    </row>
    <row r="216" spans="2:8" ht="93.75" x14ac:dyDescent="0.35">
      <c r="B216" s="21">
        <v>38</v>
      </c>
      <c r="C216" s="19" t="s">
        <v>255</v>
      </c>
      <c r="D216" s="110" t="s">
        <v>140</v>
      </c>
      <c r="E216" s="84" t="s">
        <v>49</v>
      </c>
      <c r="F216" s="85">
        <v>11</v>
      </c>
      <c r="G216" s="230"/>
      <c r="H216" s="212">
        <f>F216*G216</f>
        <v>0</v>
      </c>
    </row>
    <row r="217" spans="2:8" ht="18.75" x14ac:dyDescent="0.35">
      <c r="B217" s="21"/>
      <c r="C217" s="19"/>
      <c r="D217" s="77" t="s">
        <v>313</v>
      </c>
      <c r="E217" s="355">
        <f>H216</f>
        <v>0</v>
      </c>
      <c r="F217" s="356"/>
      <c r="G217" s="356"/>
      <c r="H217" s="357"/>
    </row>
    <row r="218" spans="2:8" ht="18.75" x14ac:dyDescent="0.25">
      <c r="B218" s="11"/>
      <c r="C218" s="12"/>
      <c r="D218" s="358" t="s">
        <v>141</v>
      </c>
      <c r="E218" s="359"/>
      <c r="F218" s="359"/>
      <c r="G218" s="359"/>
      <c r="H218" s="360"/>
    </row>
    <row r="219" spans="2:8" ht="68.25" customHeight="1" x14ac:dyDescent="0.35">
      <c r="B219" s="21">
        <v>39</v>
      </c>
      <c r="C219" s="19" t="s">
        <v>256</v>
      </c>
      <c r="D219" s="110" t="s">
        <v>142</v>
      </c>
      <c r="E219" s="84" t="s">
        <v>116</v>
      </c>
      <c r="F219" s="85">
        <v>5.63</v>
      </c>
      <c r="G219" s="230"/>
      <c r="H219" s="212">
        <f>F219*G219</f>
        <v>0</v>
      </c>
    </row>
    <row r="220" spans="2:8" ht="51" customHeight="1" x14ac:dyDescent="0.35">
      <c r="B220" s="21">
        <v>40</v>
      </c>
      <c r="C220" s="19" t="s">
        <v>257</v>
      </c>
      <c r="D220" s="110" t="s">
        <v>208</v>
      </c>
      <c r="E220" s="84" t="s">
        <v>104</v>
      </c>
      <c r="F220" s="85">
        <v>145.6</v>
      </c>
      <c r="G220" s="230"/>
      <c r="H220" s="212">
        <f t="shared" ref="H220:H223" si="13">F220*G220</f>
        <v>0</v>
      </c>
    </row>
    <row r="221" spans="2:8" ht="53.25" customHeight="1" x14ac:dyDescent="0.35">
      <c r="B221" s="21">
        <v>41</v>
      </c>
      <c r="C221" s="19" t="s">
        <v>258</v>
      </c>
      <c r="D221" s="110" t="s">
        <v>209</v>
      </c>
      <c r="E221" s="84" t="s">
        <v>104</v>
      </c>
      <c r="F221" s="85">
        <v>30</v>
      </c>
      <c r="G221" s="230"/>
      <c r="H221" s="212">
        <f t="shared" si="13"/>
        <v>0</v>
      </c>
    </row>
    <row r="222" spans="2:8" ht="51" customHeight="1" x14ac:dyDescent="0.35">
      <c r="B222" s="21">
        <v>42</v>
      </c>
      <c r="C222" s="19" t="s">
        <v>260</v>
      </c>
      <c r="D222" s="110" t="s">
        <v>210</v>
      </c>
      <c r="E222" s="84" t="s">
        <v>104</v>
      </c>
      <c r="F222" s="85">
        <v>16</v>
      </c>
      <c r="G222" s="230"/>
      <c r="H222" s="212">
        <f t="shared" si="13"/>
        <v>0</v>
      </c>
    </row>
    <row r="223" spans="2:8" ht="50.25" customHeight="1" x14ac:dyDescent="0.35">
      <c r="B223" s="21">
        <v>43</v>
      </c>
      <c r="C223" s="19" t="s">
        <v>261</v>
      </c>
      <c r="D223" s="110" t="s">
        <v>210</v>
      </c>
      <c r="E223" s="84" t="s">
        <v>104</v>
      </c>
      <c r="F223" s="85">
        <v>16</v>
      </c>
      <c r="G223" s="230"/>
      <c r="H223" s="212">
        <f t="shared" si="13"/>
        <v>0</v>
      </c>
    </row>
    <row r="224" spans="2:8" ht="18.75" x14ac:dyDescent="0.35">
      <c r="B224" s="21"/>
      <c r="C224" s="19"/>
      <c r="D224" s="77" t="s">
        <v>314</v>
      </c>
      <c r="E224" s="355">
        <f>H219+H220+H221+H222+H223</f>
        <v>0</v>
      </c>
      <c r="F224" s="356"/>
      <c r="G224" s="356"/>
      <c r="H224" s="357"/>
    </row>
    <row r="225" spans="2:8" ht="18.75" x14ac:dyDescent="0.25">
      <c r="B225" s="11"/>
      <c r="C225" s="12"/>
      <c r="D225" s="358" t="s">
        <v>143</v>
      </c>
      <c r="E225" s="359"/>
      <c r="F225" s="359"/>
      <c r="G225" s="359"/>
      <c r="H225" s="360"/>
    </row>
    <row r="226" spans="2:8" ht="333" customHeight="1" x14ac:dyDescent="0.35">
      <c r="B226" s="21">
        <v>44</v>
      </c>
      <c r="C226" s="19" t="s">
        <v>262</v>
      </c>
      <c r="D226" s="110" t="s">
        <v>144</v>
      </c>
      <c r="E226" s="71" t="s">
        <v>49</v>
      </c>
      <c r="F226" s="85">
        <v>1</v>
      </c>
      <c r="G226" s="416" t="s">
        <v>316</v>
      </c>
      <c r="H226" s="212"/>
    </row>
    <row r="227" spans="2:8" ht="92.25" customHeight="1" x14ac:dyDescent="0.35">
      <c r="B227" s="21">
        <v>45</v>
      </c>
      <c r="C227" s="19" t="s">
        <v>263</v>
      </c>
      <c r="D227" s="110" t="s">
        <v>145</v>
      </c>
      <c r="E227" s="84" t="s">
        <v>49</v>
      </c>
      <c r="F227" s="85">
        <v>1</v>
      </c>
      <c r="G227" s="417"/>
      <c r="H227" s="212"/>
    </row>
    <row r="228" spans="2:8" ht="90.75" customHeight="1" x14ac:dyDescent="0.35">
      <c r="B228" s="21">
        <v>46</v>
      </c>
      <c r="C228" s="19" t="s">
        <v>264</v>
      </c>
      <c r="D228" s="110" t="s">
        <v>211</v>
      </c>
      <c r="E228" s="84" t="s">
        <v>49</v>
      </c>
      <c r="F228" s="85">
        <v>1</v>
      </c>
      <c r="G228" s="418"/>
      <c r="H228" s="212"/>
    </row>
    <row r="229" spans="2:8" ht="18.75" x14ac:dyDescent="0.35">
      <c r="B229" s="21"/>
      <c r="C229" s="19"/>
      <c r="D229" s="77" t="s">
        <v>317</v>
      </c>
      <c r="E229" s="419"/>
      <c r="F229" s="420"/>
      <c r="G229" s="420"/>
      <c r="H229" s="421"/>
    </row>
    <row r="230" spans="2:8" ht="18.75" x14ac:dyDescent="0.35">
      <c r="B230" s="21"/>
      <c r="C230" s="19"/>
      <c r="D230" s="77" t="s">
        <v>280</v>
      </c>
      <c r="E230" s="355">
        <f>E214+E217+E224+E229</f>
        <v>0</v>
      </c>
      <c r="F230" s="356"/>
      <c r="G230" s="356"/>
      <c r="H230" s="357"/>
    </row>
    <row r="231" spans="2:8" ht="18.75" x14ac:dyDescent="0.25">
      <c r="B231" s="11"/>
      <c r="C231" s="12"/>
      <c r="D231" s="349" t="s">
        <v>212</v>
      </c>
      <c r="E231" s="350"/>
      <c r="F231" s="350"/>
      <c r="G231" s="350"/>
      <c r="H231" s="351"/>
    </row>
    <row r="232" spans="2:8" ht="18.75" x14ac:dyDescent="0.25">
      <c r="B232" s="11"/>
      <c r="C232" s="12"/>
      <c r="D232" s="358" t="s">
        <v>213</v>
      </c>
      <c r="E232" s="359"/>
      <c r="F232" s="359"/>
      <c r="G232" s="359"/>
      <c r="H232" s="360"/>
    </row>
    <row r="233" spans="2:8" ht="69" customHeight="1" x14ac:dyDescent="0.35">
      <c r="B233" s="21">
        <v>47</v>
      </c>
      <c r="C233" s="19" t="s">
        <v>265</v>
      </c>
      <c r="D233" s="110" t="s">
        <v>382</v>
      </c>
      <c r="E233" s="23" t="s">
        <v>327</v>
      </c>
      <c r="F233" s="85">
        <v>260</v>
      </c>
      <c r="G233" s="230"/>
      <c r="H233" s="212">
        <f>F233*G233</f>
        <v>0</v>
      </c>
    </row>
    <row r="234" spans="2:8" ht="69" customHeight="1" x14ac:dyDescent="0.35">
      <c r="B234" s="21">
        <v>48</v>
      </c>
      <c r="C234" s="19" t="s">
        <v>266</v>
      </c>
      <c r="D234" s="110" t="s">
        <v>297</v>
      </c>
      <c r="E234" s="23" t="s">
        <v>327</v>
      </c>
      <c r="F234" s="85">
        <v>260</v>
      </c>
      <c r="G234" s="230"/>
      <c r="H234" s="212">
        <f t="shared" ref="H234:H241" si="14">F234*G234</f>
        <v>0</v>
      </c>
    </row>
    <row r="235" spans="2:8" ht="92.25" customHeight="1" x14ac:dyDescent="0.35">
      <c r="B235" s="21">
        <v>49</v>
      </c>
      <c r="C235" s="19" t="s">
        <v>267</v>
      </c>
      <c r="D235" s="110" t="s">
        <v>296</v>
      </c>
      <c r="E235" s="23" t="s">
        <v>327</v>
      </c>
      <c r="F235" s="85">
        <v>96</v>
      </c>
      <c r="G235" s="230"/>
      <c r="H235" s="212">
        <f t="shared" si="14"/>
        <v>0</v>
      </c>
    </row>
    <row r="236" spans="2:8" ht="54" customHeight="1" x14ac:dyDescent="0.35">
      <c r="B236" s="21">
        <v>50</v>
      </c>
      <c r="C236" s="19" t="s">
        <v>268</v>
      </c>
      <c r="D236" s="110" t="s">
        <v>295</v>
      </c>
      <c r="E236" s="23" t="s">
        <v>49</v>
      </c>
      <c r="F236" s="85">
        <v>11</v>
      </c>
      <c r="G236" s="230"/>
      <c r="H236" s="212">
        <f t="shared" si="14"/>
        <v>0</v>
      </c>
    </row>
    <row r="237" spans="2:8" ht="71.25" customHeight="1" x14ac:dyDescent="0.35">
      <c r="B237" s="21">
        <v>51</v>
      </c>
      <c r="C237" s="19" t="s">
        <v>269</v>
      </c>
      <c r="D237" s="110" t="s">
        <v>151</v>
      </c>
      <c r="E237" s="23" t="s">
        <v>327</v>
      </c>
      <c r="F237" s="85">
        <v>260</v>
      </c>
      <c r="G237" s="230"/>
      <c r="H237" s="212">
        <f t="shared" si="14"/>
        <v>0</v>
      </c>
    </row>
    <row r="238" spans="2:8" ht="105.75" customHeight="1" x14ac:dyDescent="0.35">
      <c r="B238" s="21">
        <v>52</v>
      </c>
      <c r="C238" s="19" t="s">
        <v>270</v>
      </c>
      <c r="D238" s="110" t="s">
        <v>152</v>
      </c>
      <c r="E238" s="23" t="s">
        <v>327</v>
      </c>
      <c r="F238" s="85">
        <v>236</v>
      </c>
      <c r="G238" s="230"/>
      <c r="H238" s="212">
        <f t="shared" si="14"/>
        <v>0</v>
      </c>
    </row>
    <row r="239" spans="2:8" ht="70.5" customHeight="1" x14ac:dyDescent="0.35">
      <c r="B239" s="21">
        <v>53</v>
      </c>
      <c r="C239" s="19" t="s">
        <v>281</v>
      </c>
      <c r="D239" s="110" t="s">
        <v>153</v>
      </c>
      <c r="E239" s="84" t="s">
        <v>49</v>
      </c>
      <c r="F239" s="85">
        <v>13</v>
      </c>
      <c r="G239" s="230"/>
      <c r="H239" s="212">
        <f t="shared" si="14"/>
        <v>0</v>
      </c>
    </row>
    <row r="240" spans="2:8" ht="110.25" customHeight="1" x14ac:dyDescent="0.35">
      <c r="B240" s="21">
        <v>54</v>
      </c>
      <c r="C240" s="19" t="s">
        <v>282</v>
      </c>
      <c r="D240" s="110" t="s">
        <v>154</v>
      </c>
      <c r="E240" s="84" t="s">
        <v>155</v>
      </c>
      <c r="F240" s="85">
        <v>36</v>
      </c>
      <c r="G240" s="230"/>
      <c r="H240" s="212">
        <f t="shared" si="14"/>
        <v>0</v>
      </c>
    </row>
    <row r="241" spans="2:8" ht="227.25" customHeight="1" x14ac:dyDescent="0.35">
      <c r="B241" s="21">
        <v>55</v>
      </c>
      <c r="C241" s="19" t="s">
        <v>283</v>
      </c>
      <c r="D241" s="110" t="s">
        <v>156</v>
      </c>
      <c r="E241" s="84" t="s">
        <v>49</v>
      </c>
      <c r="F241" s="85">
        <v>1</v>
      </c>
      <c r="G241" s="230"/>
      <c r="H241" s="212">
        <f t="shared" si="14"/>
        <v>0</v>
      </c>
    </row>
    <row r="242" spans="2:8" ht="18.75" x14ac:dyDescent="0.25">
      <c r="B242" s="11"/>
      <c r="C242" s="12"/>
      <c r="D242" s="349" t="s">
        <v>214</v>
      </c>
      <c r="E242" s="350"/>
      <c r="F242" s="350"/>
      <c r="G242" s="350"/>
      <c r="H242" s="351"/>
    </row>
    <row r="243" spans="2:8" ht="28.5" customHeight="1" x14ac:dyDescent="0.25">
      <c r="B243" s="21"/>
      <c r="C243" s="19"/>
      <c r="D243" s="110" t="s">
        <v>298</v>
      </c>
      <c r="E243" s="361"/>
      <c r="F243" s="362"/>
      <c r="G243" s="362"/>
      <c r="H243" s="363"/>
    </row>
    <row r="244" spans="2:8" ht="48" customHeight="1" x14ac:dyDescent="0.25">
      <c r="B244" s="21"/>
      <c r="C244" s="19"/>
      <c r="D244" s="110" t="s">
        <v>159</v>
      </c>
      <c r="E244" s="364"/>
      <c r="F244" s="365"/>
      <c r="G244" s="365"/>
      <c r="H244" s="366"/>
    </row>
    <row r="245" spans="2:8" ht="28.5" customHeight="1" x14ac:dyDescent="0.25">
      <c r="B245" s="21"/>
      <c r="C245" s="19"/>
      <c r="D245" s="110" t="s">
        <v>299</v>
      </c>
      <c r="E245" s="364"/>
      <c r="F245" s="365"/>
      <c r="G245" s="365"/>
      <c r="H245" s="366"/>
    </row>
    <row r="246" spans="2:8" ht="27.75" customHeight="1" x14ac:dyDescent="0.25">
      <c r="B246" s="21"/>
      <c r="C246" s="19"/>
      <c r="D246" s="110" t="s">
        <v>300</v>
      </c>
      <c r="E246" s="364"/>
      <c r="F246" s="365"/>
      <c r="G246" s="365"/>
      <c r="H246" s="366"/>
    </row>
    <row r="247" spans="2:8" ht="29.25" customHeight="1" x14ac:dyDescent="0.25">
      <c r="B247" s="21"/>
      <c r="C247" s="19"/>
      <c r="D247" s="110" t="s">
        <v>161</v>
      </c>
      <c r="E247" s="364"/>
      <c r="F247" s="365"/>
      <c r="G247" s="365"/>
      <c r="H247" s="366"/>
    </row>
    <row r="248" spans="2:8" ht="29.25" customHeight="1" x14ac:dyDescent="0.25">
      <c r="B248" s="21"/>
      <c r="C248" s="19"/>
      <c r="D248" s="110" t="s">
        <v>162</v>
      </c>
      <c r="E248" s="364"/>
      <c r="F248" s="365"/>
      <c r="G248" s="365"/>
      <c r="H248" s="366"/>
    </row>
    <row r="249" spans="2:8" ht="27" customHeight="1" x14ac:dyDescent="0.25">
      <c r="B249" s="21"/>
      <c r="C249" s="19"/>
      <c r="D249" s="110" t="s">
        <v>215</v>
      </c>
      <c r="E249" s="367"/>
      <c r="F249" s="368"/>
      <c r="G249" s="368"/>
      <c r="H249" s="369"/>
    </row>
    <row r="250" spans="2:8" ht="18.75" x14ac:dyDescent="0.25">
      <c r="B250" s="11"/>
      <c r="C250" s="12"/>
      <c r="D250" s="349" t="s">
        <v>216</v>
      </c>
      <c r="E250" s="350"/>
      <c r="F250" s="350"/>
      <c r="G250" s="350"/>
      <c r="H250" s="351"/>
    </row>
    <row r="251" spans="2:8" ht="26.25" customHeight="1" x14ac:dyDescent="0.25">
      <c r="B251" s="21"/>
      <c r="C251" s="19"/>
      <c r="D251" s="110" t="s">
        <v>164</v>
      </c>
      <c r="E251" s="361"/>
      <c r="F251" s="362"/>
      <c r="G251" s="362"/>
      <c r="H251" s="363"/>
    </row>
    <row r="252" spans="2:8" ht="51" customHeight="1" x14ac:dyDescent="0.25">
      <c r="B252" s="21"/>
      <c r="C252" s="19"/>
      <c r="D252" s="110" t="s">
        <v>165</v>
      </c>
      <c r="E252" s="364"/>
      <c r="F252" s="365"/>
      <c r="G252" s="365"/>
      <c r="H252" s="366"/>
    </row>
    <row r="253" spans="2:8" ht="56.25" customHeight="1" x14ac:dyDescent="0.25">
      <c r="B253" s="21"/>
      <c r="C253" s="19"/>
      <c r="D253" s="110" t="s">
        <v>166</v>
      </c>
      <c r="E253" s="367"/>
      <c r="F253" s="368"/>
      <c r="G253" s="368"/>
      <c r="H253" s="369"/>
    </row>
    <row r="254" spans="2:8" ht="218.25" customHeight="1" x14ac:dyDescent="0.35">
      <c r="B254" s="21">
        <v>56</v>
      </c>
      <c r="C254" s="19" t="s">
        <v>284</v>
      </c>
      <c r="D254" s="110" t="s">
        <v>217</v>
      </c>
      <c r="E254" s="84" t="s">
        <v>49</v>
      </c>
      <c r="F254" s="85">
        <v>11</v>
      </c>
      <c r="G254" s="250" t="s">
        <v>316</v>
      </c>
      <c r="H254" s="212"/>
    </row>
    <row r="255" spans="2:8" ht="55.5" customHeight="1" x14ac:dyDescent="0.35">
      <c r="B255" s="21">
        <v>57</v>
      </c>
      <c r="C255" s="19" t="s">
        <v>285</v>
      </c>
      <c r="D255" s="110" t="s">
        <v>168</v>
      </c>
      <c r="E255" s="84" t="s">
        <v>171</v>
      </c>
      <c r="F255" s="85">
        <v>1</v>
      </c>
      <c r="G255" s="230"/>
      <c r="H255" s="212">
        <f>F255*G255</f>
        <v>0</v>
      </c>
    </row>
    <row r="256" spans="2:8" ht="53.25" customHeight="1" x14ac:dyDescent="0.35">
      <c r="B256" s="21">
        <v>58</v>
      </c>
      <c r="C256" s="19" t="s">
        <v>286</v>
      </c>
      <c r="D256" s="110" t="s">
        <v>169</v>
      </c>
      <c r="E256" s="84" t="s">
        <v>49</v>
      </c>
      <c r="F256" s="85">
        <v>1</v>
      </c>
      <c r="G256" s="230"/>
      <c r="H256" s="212">
        <f>F256*G256</f>
        <v>0</v>
      </c>
    </row>
    <row r="257" spans="2:12" ht="19.5" thickBot="1" x14ac:dyDescent="0.4">
      <c r="B257" s="21"/>
      <c r="C257" s="19"/>
      <c r="D257" s="115" t="s">
        <v>271</v>
      </c>
      <c r="E257" s="413">
        <f>H233+H234+H235+H236+H237+H238+H239+H240+H241+H255+H256</f>
        <v>0</v>
      </c>
      <c r="F257" s="414"/>
      <c r="G257" s="414"/>
      <c r="H257" s="415"/>
    </row>
    <row r="258" spans="2:12" ht="19.5" thickBot="1" x14ac:dyDescent="0.4">
      <c r="B258" s="21"/>
      <c r="C258" s="19"/>
      <c r="D258" s="410" t="s">
        <v>272</v>
      </c>
      <c r="E258" s="411"/>
      <c r="F258" s="411"/>
      <c r="G258" s="412"/>
      <c r="H258" s="245">
        <f>E230+E257</f>
        <v>0</v>
      </c>
    </row>
    <row r="259" spans="2:12" ht="19.5" thickBot="1" x14ac:dyDescent="0.4">
      <c r="B259" s="24"/>
      <c r="C259" s="25"/>
      <c r="D259" s="26"/>
      <c r="E259" s="90"/>
      <c r="F259" s="91"/>
      <c r="G259" s="252"/>
      <c r="H259" s="246"/>
    </row>
    <row r="260" spans="2:12" s="2" customFormat="1" ht="25.5" customHeight="1" x14ac:dyDescent="0.35">
      <c r="B260" s="27"/>
      <c r="C260" s="28"/>
      <c r="D260" s="108" t="s">
        <v>37</v>
      </c>
      <c r="E260" s="39"/>
      <c r="F260" s="92"/>
      <c r="G260" s="234"/>
      <c r="H260" s="213"/>
      <c r="I260" s="1"/>
      <c r="J260" s="1"/>
      <c r="K260" s="1"/>
      <c r="L260" s="1"/>
    </row>
    <row r="261" spans="2:12" s="2" customFormat="1" ht="21" customHeight="1" x14ac:dyDescent="0.35">
      <c r="B261" s="118"/>
      <c r="C261" s="119"/>
      <c r="D261" s="113" t="s">
        <v>380</v>
      </c>
      <c r="E261" s="112"/>
      <c r="F261" s="88"/>
      <c r="G261" s="232"/>
      <c r="H261" s="214">
        <f>H156</f>
        <v>0</v>
      </c>
      <c r="I261" s="1"/>
      <c r="J261" s="1"/>
      <c r="K261" s="1"/>
      <c r="L261" s="1"/>
    </row>
    <row r="262" spans="2:12" s="2" customFormat="1" ht="18.75" x14ac:dyDescent="0.35">
      <c r="B262" s="29"/>
      <c r="C262" s="12"/>
      <c r="D262" s="113" t="s">
        <v>12</v>
      </c>
      <c r="E262" s="67"/>
      <c r="F262" s="88"/>
      <c r="G262" s="232"/>
      <c r="H262" s="215">
        <f>H167</f>
        <v>0</v>
      </c>
      <c r="I262" s="1"/>
      <c r="J262" s="1"/>
      <c r="K262" s="1"/>
      <c r="L262" s="1"/>
    </row>
    <row r="263" spans="2:12" s="2" customFormat="1" ht="15.75" customHeight="1" x14ac:dyDescent="0.35">
      <c r="B263" s="82"/>
      <c r="C263" s="32"/>
      <c r="D263" s="113" t="s">
        <v>28</v>
      </c>
      <c r="E263" s="67"/>
      <c r="F263" s="88"/>
      <c r="G263" s="232"/>
      <c r="H263" s="215">
        <f>H174</f>
        <v>0</v>
      </c>
      <c r="I263" s="1"/>
      <c r="J263" s="1"/>
      <c r="K263" s="1"/>
      <c r="L263" s="1"/>
    </row>
    <row r="264" spans="2:12" s="2" customFormat="1" ht="15.75" customHeight="1" x14ac:dyDescent="0.35">
      <c r="B264" s="82"/>
      <c r="C264" s="32"/>
      <c r="D264" s="113" t="s">
        <v>29</v>
      </c>
      <c r="E264" s="67"/>
      <c r="F264" s="88"/>
      <c r="G264" s="232"/>
      <c r="H264" s="215">
        <f>H181</f>
        <v>0</v>
      </c>
      <c r="I264" s="1"/>
      <c r="J264" s="1"/>
      <c r="K264" s="1"/>
      <c r="L264" s="1"/>
    </row>
    <row r="265" spans="2:12" s="2" customFormat="1" ht="18.75" x14ac:dyDescent="0.35">
      <c r="B265" s="81"/>
      <c r="C265" s="34"/>
      <c r="D265" s="318" t="s">
        <v>30</v>
      </c>
      <c r="E265" s="319"/>
      <c r="F265" s="319"/>
      <c r="G265" s="320"/>
      <c r="H265" s="215">
        <f>H195</f>
        <v>0</v>
      </c>
      <c r="I265" s="1"/>
      <c r="J265" s="1"/>
      <c r="K265" s="1"/>
      <c r="L265" s="1"/>
    </row>
    <row r="266" spans="2:12" s="2" customFormat="1" ht="18.75" x14ac:dyDescent="0.35">
      <c r="B266" s="81"/>
      <c r="C266" s="34"/>
      <c r="D266" s="318" t="s">
        <v>31</v>
      </c>
      <c r="E266" s="319"/>
      <c r="F266" s="319"/>
      <c r="G266" s="320"/>
      <c r="H266" s="215">
        <f>H202</f>
        <v>0</v>
      </c>
      <c r="I266" s="1"/>
      <c r="J266" s="1"/>
      <c r="K266" s="1"/>
      <c r="L266" s="1"/>
    </row>
    <row r="267" spans="2:12" ht="19.5" thickBot="1" x14ac:dyDescent="0.4">
      <c r="B267" s="35"/>
      <c r="C267" s="36"/>
      <c r="D267" s="376" t="s">
        <v>242</v>
      </c>
      <c r="E267" s="377"/>
      <c r="F267" s="377"/>
      <c r="G267" s="378"/>
      <c r="H267" s="216">
        <f>H258</f>
        <v>0</v>
      </c>
    </row>
    <row r="268" spans="2:12" ht="24.75" customHeight="1" thickBot="1" x14ac:dyDescent="0.4">
      <c r="B268" s="124"/>
      <c r="C268" s="127"/>
      <c r="D268" s="324" t="s">
        <v>292</v>
      </c>
      <c r="E268" s="325"/>
      <c r="F268" s="325" t="s">
        <v>13</v>
      </c>
      <c r="G268" s="326"/>
      <c r="H268" s="217">
        <f>SUM(H261:H267)</f>
        <v>0</v>
      </c>
    </row>
    <row r="269" spans="2:12" ht="18.75" customHeight="1" thickBot="1" x14ac:dyDescent="0.4">
      <c r="B269" s="40"/>
      <c r="C269" s="41"/>
      <c r="D269" s="109"/>
      <c r="E269" s="68"/>
      <c r="F269" s="61"/>
      <c r="G269" s="235"/>
      <c r="H269" s="218"/>
      <c r="I269" s="9"/>
    </row>
    <row r="270" spans="2:12" s="2" customFormat="1" ht="19.5" thickBot="1" x14ac:dyDescent="0.4">
      <c r="B270" s="406" t="s">
        <v>39</v>
      </c>
      <c r="C270" s="407"/>
      <c r="D270" s="407"/>
      <c r="E270" s="407"/>
      <c r="F270" s="407"/>
      <c r="G270" s="407"/>
      <c r="H270" s="408"/>
      <c r="I270" s="1"/>
      <c r="J270" s="1"/>
      <c r="K270" s="1"/>
      <c r="L270" s="1"/>
    </row>
    <row r="271" spans="2:12" ht="24.75" customHeight="1" thickBot="1" x14ac:dyDescent="0.4">
      <c r="B271" s="404">
        <v>1</v>
      </c>
      <c r="C271" s="409"/>
      <c r="D271" s="313" t="s">
        <v>36</v>
      </c>
      <c r="E271" s="314"/>
      <c r="F271" s="314" t="s">
        <v>13</v>
      </c>
      <c r="G271" s="315"/>
      <c r="H271" s="221">
        <f>H125</f>
        <v>0</v>
      </c>
    </row>
    <row r="272" spans="2:12" ht="24.75" customHeight="1" thickBot="1" x14ac:dyDescent="0.4">
      <c r="B272" s="404">
        <v>2</v>
      </c>
      <c r="C272" s="409"/>
      <c r="D272" s="313" t="s">
        <v>38</v>
      </c>
      <c r="E272" s="314"/>
      <c r="F272" s="314" t="s">
        <v>13</v>
      </c>
      <c r="G272" s="315"/>
      <c r="H272" s="221">
        <f>H268</f>
        <v>0</v>
      </c>
    </row>
    <row r="273" spans="2:8" ht="30" customHeight="1" thickBot="1" x14ac:dyDescent="0.4">
      <c r="B273" s="404"/>
      <c r="C273" s="405"/>
      <c r="D273" s="316" t="s">
        <v>293</v>
      </c>
      <c r="E273" s="317"/>
      <c r="F273" s="317"/>
      <c r="G273" s="317"/>
      <c r="H273" s="217">
        <f>H271+H272</f>
        <v>0</v>
      </c>
    </row>
    <row r="274" spans="2:8" ht="12.75" customHeight="1" x14ac:dyDescent="0.25"/>
    <row r="276" spans="2:8" ht="30" customHeight="1" x14ac:dyDescent="0.35">
      <c r="B276" s="51"/>
      <c r="C276" s="51"/>
      <c r="D276" s="193" t="s">
        <v>288</v>
      </c>
      <c r="E276" s="194"/>
      <c r="F276" s="196"/>
      <c r="G276" s="236"/>
      <c r="H276" s="222"/>
    </row>
    <row r="277" spans="2:8" ht="30" customHeight="1" x14ac:dyDescent="0.35">
      <c r="B277" s="51"/>
      <c r="C277" s="51"/>
      <c r="D277" s="193" t="s">
        <v>289</v>
      </c>
      <c r="E277" s="194"/>
      <c r="F277" s="196"/>
      <c r="G277" s="236"/>
      <c r="H277" s="222"/>
    </row>
    <row r="278" spans="2:8" ht="30" customHeight="1" x14ac:dyDescent="0.35">
      <c r="B278" s="51"/>
      <c r="C278" s="51"/>
      <c r="D278" s="193" t="s">
        <v>290</v>
      </c>
      <c r="E278" s="194"/>
      <c r="F278" s="196"/>
      <c r="G278" s="236"/>
      <c r="H278" s="222"/>
    </row>
  </sheetData>
  <sheetProtection algorithmName="SHA-512" hashValue="sCT1tdzIpQTT0R7GRW5eUOgv/2SL3w9j8+MlhaJRqqsOb5K7RlyZIQ+T6FO5D/IyTAzfd4gBCpxQnJyyZyLwFQ==" saltValue="Kvmhzmv3wqPTrUH9qhMikg==" spinCount="100000" sheet="1"/>
  <mergeCells count="118">
    <mergeCell ref="D204:H204"/>
    <mergeCell ref="D206:H206"/>
    <mergeCell ref="E214:H214"/>
    <mergeCell ref="D215:H215"/>
    <mergeCell ref="E217:H217"/>
    <mergeCell ref="E257:H257"/>
    <mergeCell ref="D265:G265"/>
    <mergeCell ref="B272:C272"/>
    <mergeCell ref="D272:G272"/>
    <mergeCell ref="E243:H249"/>
    <mergeCell ref="E251:H253"/>
    <mergeCell ref="E230:H230"/>
    <mergeCell ref="D231:H231"/>
    <mergeCell ref="D232:H232"/>
    <mergeCell ref="D242:H242"/>
    <mergeCell ref="D250:H250"/>
    <mergeCell ref="D218:H218"/>
    <mergeCell ref="E224:H224"/>
    <mergeCell ref="D225:H225"/>
    <mergeCell ref="G226:G228"/>
    <mergeCell ref="E229:H229"/>
    <mergeCell ref="B273:C273"/>
    <mergeCell ref="D273:G273"/>
    <mergeCell ref="D266:G266"/>
    <mergeCell ref="D267:G267"/>
    <mergeCell ref="D268:G268"/>
    <mergeCell ref="B270:H270"/>
    <mergeCell ref="B271:C271"/>
    <mergeCell ref="D271:G271"/>
    <mergeCell ref="D258:G258"/>
    <mergeCell ref="D174:G174"/>
    <mergeCell ref="D175:H175"/>
    <mergeCell ref="B176:B180"/>
    <mergeCell ref="C176:C180"/>
    <mergeCell ref="E177:H180"/>
    <mergeCell ref="D181:G181"/>
    <mergeCell ref="D182:H182"/>
    <mergeCell ref="D196:H196"/>
    <mergeCell ref="D203:H203"/>
    <mergeCell ref="D195:G195"/>
    <mergeCell ref="D202:G202"/>
    <mergeCell ref="D133:H133"/>
    <mergeCell ref="D157:H157"/>
    <mergeCell ref="D135:H135"/>
    <mergeCell ref="D136:H136"/>
    <mergeCell ref="D137:H137"/>
    <mergeCell ref="D138:H138"/>
    <mergeCell ref="B129:H129"/>
    <mergeCell ref="D168:H168"/>
    <mergeCell ref="D167:G167"/>
    <mergeCell ref="D139:H139"/>
    <mergeCell ref="D140:H140"/>
    <mergeCell ref="D141:H141"/>
    <mergeCell ref="D142:H142"/>
    <mergeCell ref="D130:H130"/>
    <mergeCell ref="D131:H131"/>
    <mergeCell ref="D132:H132"/>
    <mergeCell ref="D134:H134"/>
    <mergeCell ref="D143:H143"/>
    <mergeCell ref="D144:H144"/>
    <mergeCell ref="D145:H145"/>
    <mergeCell ref="B156:G156"/>
    <mergeCell ref="D122:G122"/>
    <mergeCell ref="D123:G123"/>
    <mergeCell ref="D124:G124"/>
    <mergeCell ref="D125:G125"/>
    <mergeCell ref="B127:H127"/>
    <mergeCell ref="B128:H128"/>
    <mergeCell ref="B1:H1"/>
    <mergeCell ref="B2:H2"/>
    <mergeCell ref="D4:H4"/>
    <mergeCell ref="D5:H5"/>
    <mergeCell ref="D68:H68"/>
    <mergeCell ref="D69:H69"/>
    <mergeCell ref="D71:H71"/>
    <mergeCell ref="D52:H52"/>
    <mergeCell ref="B3:H3"/>
    <mergeCell ref="D33:H33"/>
    <mergeCell ref="D46:H46"/>
    <mergeCell ref="D11:H11"/>
    <mergeCell ref="D12:H12"/>
    <mergeCell ref="D13:H13"/>
    <mergeCell ref="D14:H14"/>
    <mergeCell ref="D6:H6"/>
    <mergeCell ref="D7:H7"/>
    <mergeCell ref="D8:H8"/>
    <mergeCell ref="D9:H9"/>
    <mergeCell ref="D10:H10"/>
    <mergeCell ref="D15:H15"/>
    <mergeCell ref="D16:H16"/>
    <mergeCell ref="D17:H17"/>
    <mergeCell ref="D18:H18"/>
    <mergeCell ref="D92:H92"/>
    <mergeCell ref="D101:H101"/>
    <mergeCell ref="D109:H109"/>
    <mergeCell ref="D19:H19"/>
    <mergeCell ref="B32:G32"/>
    <mergeCell ref="C100:C112"/>
    <mergeCell ref="B100:B112"/>
    <mergeCell ref="D45:G45"/>
    <mergeCell ref="D51:G51"/>
    <mergeCell ref="D61:G61"/>
    <mergeCell ref="D67:G67"/>
    <mergeCell ref="D62:H62"/>
    <mergeCell ref="E116:H116"/>
    <mergeCell ref="D118:G118"/>
    <mergeCell ref="D117:G117"/>
    <mergeCell ref="E79:H79"/>
    <mergeCell ref="D80:H80"/>
    <mergeCell ref="E82:H82"/>
    <mergeCell ref="D83:H83"/>
    <mergeCell ref="E85:H85"/>
    <mergeCell ref="D86:H86"/>
    <mergeCell ref="E89:H89"/>
    <mergeCell ref="E90:H90"/>
    <mergeCell ref="D91:H91"/>
    <mergeCell ref="E102:H108"/>
    <mergeCell ref="E110:H112"/>
  </mergeCells>
  <pageMargins left="0.70866141732283472" right="0.70866141732283472" top="0.74803149606299213" bottom="0.74803149606299213"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L75"/>
  <sheetViews>
    <sheetView view="pageBreakPreview" zoomScaleNormal="100" zoomScaleSheetLayoutView="100" workbookViewId="0">
      <selection activeCell="K3" sqref="K3"/>
    </sheetView>
  </sheetViews>
  <sheetFormatPr defaultColWidth="11.42578125" defaultRowHeight="15.75" x14ac:dyDescent="0.25"/>
  <cols>
    <col min="1" max="1" width="5.42578125" style="1" customWidth="1"/>
    <col min="2" max="2" width="6.140625" style="6" customWidth="1"/>
    <col min="3" max="3" width="7" style="6" customWidth="1"/>
    <col min="4" max="4" width="51" style="7" customWidth="1"/>
    <col min="5" max="5" width="11" style="94" customWidth="1"/>
    <col min="6" max="6" width="13.5703125" style="52" customWidth="1"/>
    <col min="7" max="7" width="13.140625" style="274" customWidth="1"/>
    <col min="8" max="8" width="21" style="266" customWidth="1"/>
    <col min="9" max="16384" width="11.42578125" style="1"/>
  </cols>
  <sheetData>
    <row r="1" spans="2:9" ht="90" customHeight="1" thickBot="1" x14ac:dyDescent="0.3">
      <c r="B1" s="330" t="s">
        <v>347</v>
      </c>
      <c r="C1" s="331"/>
      <c r="D1" s="331"/>
      <c r="E1" s="331"/>
      <c r="F1" s="331"/>
      <c r="G1" s="331"/>
      <c r="H1" s="332"/>
      <c r="I1" s="98"/>
    </row>
    <row r="2" spans="2:9" ht="35.1" customHeight="1" thickBot="1" x14ac:dyDescent="0.3">
      <c r="B2" s="333" t="s">
        <v>246</v>
      </c>
      <c r="C2" s="334"/>
      <c r="D2" s="334"/>
      <c r="E2" s="334"/>
      <c r="F2" s="334"/>
      <c r="G2" s="334"/>
      <c r="H2" s="335"/>
      <c r="I2" s="99"/>
    </row>
    <row r="3" spans="2:9" ht="38.25" customHeight="1" x14ac:dyDescent="0.25">
      <c r="B3" s="295" t="s">
        <v>301</v>
      </c>
      <c r="C3" s="296"/>
      <c r="D3" s="296"/>
      <c r="E3" s="296"/>
      <c r="F3" s="296"/>
      <c r="G3" s="296"/>
      <c r="H3" s="297"/>
    </row>
    <row r="4" spans="2:9" ht="26.25" customHeight="1" x14ac:dyDescent="0.25">
      <c r="B4" s="135"/>
      <c r="C4" s="136"/>
      <c r="D4" s="287" t="s">
        <v>328</v>
      </c>
      <c r="E4" s="288"/>
      <c r="F4" s="288"/>
      <c r="G4" s="288"/>
      <c r="H4" s="289"/>
      <c r="I4" s="100"/>
    </row>
    <row r="5" spans="2:9" ht="71.25" customHeight="1" x14ac:dyDescent="0.25">
      <c r="B5" s="137"/>
      <c r="C5" s="138" t="s">
        <v>329</v>
      </c>
      <c r="D5" s="281" t="s">
        <v>352</v>
      </c>
      <c r="E5" s="290"/>
      <c r="F5" s="290"/>
      <c r="G5" s="290"/>
      <c r="H5" s="291"/>
      <c r="I5" s="139"/>
    </row>
    <row r="6" spans="2:9" ht="165" customHeight="1" x14ac:dyDescent="0.25">
      <c r="B6" s="137"/>
      <c r="C6" s="138" t="s">
        <v>330</v>
      </c>
      <c r="D6" s="281" t="s">
        <v>353</v>
      </c>
      <c r="E6" s="282"/>
      <c r="F6" s="282"/>
      <c r="G6" s="282"/>
      <c r="H6" s="283"/>
      <c r="I6" s="139"/>
    </row>
    <row r="7" spans="2:9" ht="105.75" customHeight="1" x14ac:dyDescent="0.25">
      <c r="B7" s="140"/>
      <c r="C7" s="141" t="s">
        <v>332</v>
      </c>
      <c r="D7" s="279" t="s">
        <v>354</v>
      </c>
      <c r="E7" s="279"/>
      <c r="F7" s="279"/>
      <c r="G7" s="279"/>
      <c r="H7" s="280"/>
      <c r="I7" s="101"/>
    </row>
    <row r="8" spans="2:9" s="116" customFormat="1" ht="87" customHeight="1" x14ac:dyDescent="0.25">
      <c r="B8" s="18"/>
      <c r="C8" s="142" t="s">
        <v>333</v>
      </c>
      <c r="D8" s="279" t="s">
        <v>331</v>
      </c>
      <c r="E8" s="279"/>
      <c r="F8" s="279"/>
      <c r="G8" s="279"/>
      <c r="H8" s="280"/>
      <c r="I8" s="101"/>
    </row>
    <row r="9" spans="2:9" ht="184.5" customHeight="1" x14ac:dyDescent="0.25">
      <c r="B9" s="143"/>
      <c r="C9" s="141" t="s">
        <v>334</v>
      </c>
      <c r="D9" s="279" t="s">
        <v>355</v>
      </c>
      <c r="E9" s="279"/>
      <c r="F9" s="279"/>
      <c r="G9" s="279"/>
      <c r="H9" s="280"/>
      <c r="I9" s="101"/>
    </row>
    <row r="10" spans="2:9" ht="110.25" customHeight="1" x14ac:dyDescent="0.25">
      <c r="B10" s="143"/>
      <c r="C10" s="141" t="s">
        <v>335</v>
      </c>
      <c r="D10" s="279" t="s">
        <v>356</v>
      </c>
      <c r="E10" s="279"/>
      <c r="F10" s="279"/>
      <c r="G10" s="279"/>
      <c r="H10" s="280"/>
      <c r="I10" s="101"/>
    </row>
    <row r="11" spans="2:9" ht="51" customHeight="1" x14ac:dyDescent="0.25">
      <c r="B11" s="143"/>
      <c r="C11" s="141" t="s">
        <v>336</v>
      </c>
      <c r="D11" s="279" t="s">
        <v>357</v>
      </c>
      <c r="E11" s="279"/>
      <c r="F11" s="279"/>
      <c r="G11" s="279"/>
      <c r="H11" s="280"/>
      <c r="I11" s="101"/>
    </row>
    <row r="12" spans="2:9" ht="165" customHeight="1" x14ac:dyDescent="0.35">
      <c r="B12" s="143"/>
      <c r="C12" s="141" t="s">
        <v>337</v>
      </c>
      <c r="D12" s="281" t="s">
        <v>358</v>
      </c>
      <c r="E12" s="282"/>
      <c r="F12" s="282"/>
      <c r="G12" s="282"/>
      <c r="H12" s="283"/>
      <c r="I12" s="102"/>
    </row>
    <row r="13" spans="2:9" ht="89.25" customHeight="1" x14ac:dyDescent="0.25">
      <c r="B13" s="143"/>
      <c r="C13" s="144" t="s">
        <v>338</v>
      </c>
      <c r="D13" s="279" t="s">
        <v>359</v>
      </c>
      <c r="E13" s="279"/>
      <c r="F13" s="279"/>
      <c r="G13" s="279"/>
      <c r="H13" s="280"/>
      <c r="I13" s="101"/>
    </row>
    <row r="14" spans="2:9" ht="87.75" customHeight="1" x14ac:dyDescent="0.25">
      <c r="B14" s="145"/>
      <c r="C14" s="141" t="s">
        <v>339</v>
      </c>
      <c r="D14" s="284" t="s">
        <v>378</v>
      </c>
      <c r="E14" s="285"/>
      <c r="F14" s="285"/>
      <c r="G14" s="285"/>
      <c r="H14" s="286"/>
      <c r="I14" s="117"/>
    </row>
    <row r="15" spans="2:9" ht="217.5" customHeight="1" x14ac:dyDescent="0.25">
      <c r="B15" s="143"/>
      <c r="C15" s="141" t="s">
        <v>340</v>
      </c>
      <c r="D15" s="279" t="s">
        <v>360</v>
      </c>
      <c r="E15" s="279"/>
      <c r="F15" s="279"/>
      <c r="G15" s="279"/>
      <c r="H15" s="280"/>
      <c r="I15" s="101"/>
    </row>
    <row r="16" spans="2:9" ht="171" customHeight="1" x14ac:dyDescent="0.25">
      <c r="B16" s="143"/>
      <c r="C16" s="141" t="s">
        <v>341</v>
      </c>
      <c r="D16" s="281" t="s">
        <v>361</v>
      </c>
      <c r="E16" s="282"/>
      <c r="F16" s="282"/>
      <c r="G16" s="282"/>
      <c r="H16" s="283"/>
      <c r="I16" s="101"/>
    </row>
    <row r="17" spans="2:9" ht="128.25" customHeight="1" x14ac:dyDescent="0.25">
      <c r="B17" s="143"/>
      <c r="C17" s="141" t="s">
        <v>362</v>
      </c>
      <c r="D17" s="281" t="s">
        <v>363</v>
      </c>
      <c r="E17" s="282"/>
      <c r="F17" s="282"/>
      <c r="G17" s="282"/>
      <c r="H17" s="283"/>
      <c r="I17" s="101"/>
    </row>
    <row r="18" spans="2:9" s="116" customFormat="1" ht="89.25" customHeight="1" x14ac:dyDescent="0.25">
      <c r="B18" s="146"/>
      <c r="C18" s="147" t="s">
        <v>364</v>
      </c>
      <c r="D18" s="281" t="s">
        <v>365</v>
      </c>
      <c r="E18" s="282"/>
      <c r="F18" s="282"/>
      <c r="G18" s="282"/>
      <c r="H18" s="283"/>
      <c r="I18" s="101"/>
    </row>
    <row r="19" spans="2:9" ht="87" customHeight="1" thickBot="1" x14ac:dyDescent="0.3">
      <c r="B19" s="148"/>
      <c r="C19" s="178" t="s">
        <v>366</v>
      </c>
      <c r="D19" s="336" t="s">
        <v>367</v>
      </c>
      <c r="E19" s="336"/>
      <c r="F19" s="336"/>
      <c r="G19" s="336"/>
      <c r="H19" s="337"/>
      <c r="I19" s="101"/>
    </row>
    <row r="20" spans="2:9" ht="22.5" customHeight="1" thickBot="1" x14ac:dyDescent="0.3">
      <c r="B20" s="191"/>
      <c r="C20" s="192"/>
      <c r="D20" s="186"/>
      <c r="E20" s="101"/>
      <c r="F20" s="101"/>
      <c r="G20" s="267"/>
      <c r="H20" s="219"/>
      <c r="I20" s="101"/>
    </row>
    <row r="21" spans="2:9" ht="65.25" customHeight="1" x14ac:dyDescent="0.25">
      <c r="B21" s="188" t="s">
        <v>0</v>
      </c>
      <c r="C21" s="189" t="s">
        <v>1</v>
      </c>
      <c r="D21" s="190" t="s">
        <v>2</v>
      </c>
      <c r="E21" s="181" t="s">
        <v>368</v>
      </c>
      <c r="F21" s="184" t="s">
        <v>244</v>
      </c>
      <c r="G21" s="268" t="s">
        <v>369</v>
      </c>
      <c r="H21" s="220" t="s">
        <v>245</v>
      </c>
      <c r="I21" s="101"/>
    </row>
    <row r="22" spans="2:9" ht="26.25" customHeight="1" x14ac:dyDescent="0.25">
      <c r="B22" s="149">
        <v>1</v>
      </c>
      <c r="C22" s="150">
        <v>2</v>
      </c>
      <c r="D22" s="151">
        <v>3</v>
      </c>
      <c r="E22" s="150">
        <v>4</v>
      </c>
      <c r="F22" s="152">
        <v>5</v>
      </c>
      <c r="G22" s="226">
        <v>6</v>
      </c>
      <c r="H22" s="253">
        <v>7</v>
      </c>
      <c r="I22" s="101"/>
    </row>
    <row r="23" spans="2:9" ht="21" customHeight="1" x14ac:dyDescent="0.35">
      <c r="B23" s="153"/>
      <c r="C23" s="154"/>
      <c r="D23" s="134" t="s">
        <v>370</v>
      </c>
      <c r="E23" s="155"/>
      <c r="F23" s="156"/>
      <c r="G23" s="227"/>
      <c r="H23" s="206"/>
      <c r="I23" s="101"/>
    </row>
    <row r="24" spans="2:9" ht="41.45" customHeight="1" x14ac:dyDescent="0.35">
      <c r="B24" s="157"/>
      <c r="C24" s="158">
        <v>0.1</v>
      </c>
      <c r="D24" s="110" t="s">
        <v>371</v>
      </c>
      <c r="E24" s="159" t="s">
        <v>171</v>
      </c>
      <c r="F24" s="160">
        <v>1</v>
      </c>
      <c r="G24" s="228"/>
      <c r="H24" s="207">
        <f>F24*G24</f>
        <v>0</v>
      </c>
      <c r="I24" s="101"/>
    </row>
    <row r="25" spans="2:9" ht="41.45" customHeight="1" x14ac:dyDescent="0.35">
      <c r="B25" s="157"/>
      <c r="C25" s="158">
        <v>0.2</v>
      </c>
      <c r="D25" s="110" t="s">
        <v>372</v>
      </c>
      <c r="E25" s="159" t="s">
        <v>171</v>
      </c>
      <c r="F25" s="160">
        <v>1</v>
      </c>
      <c r="G25" s="228"/>
      <c r="H25" s="207">
        <f t="shared" ref="H25:H30" si="0">F25*G25</f>
        <v>0</v>
      </c>
      <c r="I25" s="101"/>
    </row>
    <row r="26" spans="2:9" ht="45" customHeight="1" x14ac:dyDescent="0.35">
      <c r="B26" s="157"/>
      <c r="C26" s="158">
        <v>0.3</v>
      </c>
      <c r="D26" s="110" t="s">
        <v>373</v>
      </c>
      <c r="E26" s="159" t="s">
        <v>171</v>
      </c>
      <c r="F26" s="160">
        <v>1</v>
      </c>
      <c r="G26" s="228"/>
      <c r="H26" s="207">
        <f t="shared" si="0"/>
        <v>0</v>
      </c>
      <c r="I26" s="101"/>
    </row>
    <row r="27" spans="2:9" ht="41.45" customHeight="1" x14ac:dyDescent="0.35">
      <c r="B27" s="157"/>
      <c r="C27" s="158">
        <v>0.4</v>
      </c>
      <c r="D27" s="110" t="s">
        <v>374</v>
      </c>
      <c r="E27" s="159" t="s">
        <v>171</v>
      </c>
      <c r="F27" s="160">
        <v>1</v>
      </c>
      <c r="G27" s="228"/>
      <c r="H27" s="207">
        <f t="shared" si="0"/>
        <v>0</v>
      </c>
      <c r="I27" s="101"/>
    </row>
    <row r="28" spans="2:9" ht="41.45" customHeight="1" x14ac:dyDescent="0.35">
      <c r="B28" s="157"/>
      <c r="C28" s="158">
        <v>0.5</v>
      </c>
      <c r="D28" s="110" t="s">
        <v>375</v>
      </c>
      <c r="E28" s="159" t="s">
        <v>171</v>
      </c>
      <c r="F28" s="55">
        <v>1</v>
      </c>
      <c r="G28" s="228"/>
      <c r="H28" s="207">
        <f t="shared" si="0"/>
        <v>0</v>
      </c>
      <c r="I28" s="101"/>
    </row>
    <row r="29" spans="2:9" ht="45.75" customHeight="1" x14ac:dyDescent="0.35">
      <c r="B29" s="157"/>
      <c r="C29" s="158">
        <v>0.6</v>
      </c>
      <c r="D29" s="110" t="s">
        <v>376</v>
      </c>
      <c r="E29" s="159" t="s">
        <v>171</v>
      </c>
      <c r="F29" s="55">
        <v>1</v>
      </c>
      <c r="G29" s="228"/>
      <c r="H29" s="207">
        <f t="shared" si="0"/>
        <v>0</v>
      </c>
      <c r="I29" s="101"/>
    </row>
    <row r="30" spans="2:9" ht="46.5" customHeight="1" thickBot="1" x14ac:dyDescent="0.4">
      <c r="B30" s="157"/>
      <c r="C30" s="158">
        <v>0.7</v>
      </c>
      <c r="D30" s="110" t="s">
        <v>383</v>
      </c>
      <c r="E30" s="159" t="s">
        <v>171</v>
      </c>
      <c r="F30" s="55">
        <v>1</v>
      </c>
      <c r="G30" s="228"/>
      <c r="H30" s="207">
        <f t="shared" si="0"/>
        <v>0</v>
      </c>
      <c r="I30" s="101"/>
    </row>
    <row r="31" spans="2:9" ht="27" customHeight="1" thickBot="1" x14ac:dyDescent="0.4">
      <c r="B31" s="383" t="s">
        <v>377</v>
      </c>
      <c r="C31" s="339"/>
      <c r="D31" s="339"/>
      <c r="E31" s="339"/>
      <c r="F31" s="339"/>
      <c r="G31" s="341"/>
      <c r="H31" s="208">
        <f>SUM(H24:H30)</f>
        <v>0</v>
      </c>
    </row>
    <row r="32" spans="2:9" ht="18.75" x14ac:dyDescent="0.25">
      <c r="B32" s="11"/>
      <c r="C32" s="12"/>
      <c r="D32" s="305" t="s">
        <v>3</v>
      </c>
      <c r="E32" s="306"/>
      <c r="F32" s="306"/>
      <c r="G32" s="306"/>
      <c r="H32" s="307"/>
    </row>
    <row r="33" spans="2:8" ht="84" customHeight="1" x14ac:dyDescent="0.35">
      <c r="B33" s="13">
        <v>1</v>
      </c>
      <c r="C33" s="14" t="s">
        <v>4</v>
      </c>
      <c r="D33" s="161" t="s">
        <v>218</v>
      </c>
      <c r="E33" s="164" t="s">
        <v>46</v>
      </c>
      <c r="F33" s="55">
        <v>2.12</v>
      </c>
      <c r="G33" s="230"/>
      <c r="H33" s="212">
        <f>F33*G33</f>
        <v>0</v>
      </c>
    </row>
    <row r="34" spans="2:8" ht="82.5" customHeight="1" thickBot="1" x14ac:dyDescent="0.4">
      <c r="B34" s="13">
        <v>2</v>
      </c>
      <c r="C34" s="14" t="s">
        <v>5</v>
      </c>
      <c r="D34" s="162" t="s">
        <v>350</v>
      </c>
      <c r="E34" s="164" t="s">
        <v>46</v>
      </c>
      <c r="F34" s="55">
        <v>1</v>
      </c>
      <c r="G34" s="230"/>
      <c r="H34" s="212">
        <f>F34*G34</f>
        <v>0</v>
      </c>
    </row>
    <row r="35" spans="2:8" ht="19.5" thickBot="1" x14ac:dyDescent="0.4">
      <c r="B35" s="13"/>
      <c r="C35" s="14"/>
      <c r="D35" s="301" t="s">
        <v>225</v>
      </c>
      <c r="E35" s="342"/>
      <c r="F35" s="342"/>
      <c r="G35" s="342"/>
      <c r="H35" s="208">
        <f>SUM(H33:H34)</f>
        <v>0</v>
      </c>
    </row>
    <row r="36" spans="2:8" ht="18" customHeight="1" x14ac:dyDescent="0.25">
      <c r="B36" s="11"/>
      <c r="C36" s="12"/>
      <c r="D36" s="305" t="s">
        <v>22</v>
      </c>
      <c r="E36" s="306"/>
      <c r="F36" s="306"/>
      <c r="G36" s="306"/>
      <c r="H36" s="307"/>
    </row>
    <row r="37" spans="2:8" ht="81" customHeight="1" x14ac:dyDescent="0.35">
      <c r="B37" s="13">
        <v>6</v>
      </c>
      <c r="C37" s="15" t="s">
        <v>6</v>
      </c>
      <c r="D37" s="162" t="s">
        <v>302</v>
      </c>
      <c r="E37" s="23" t="s">
        <v>327</v>
      </c>
      <c r="F37" s="53">
        <v>2725</v>
      </c>
      <c r="G37" s="247"/>
      <c r="H37" s="254">
        <f>F37*G37</f>
        <v>0</v>
      </c>
    </row>
    <row r="38" spans="2:8" ht="30" customHeight="1" thickBot="1" x14ac:dyDescent="0.4">
      <c r="B38" s="13">
        <v>7</v>
      </c>
      <c r="C38" s="15" t="s">
        <v>7</v>
      </c>
      <c r="D38" s="162" t="s">
        <v>219</v>
      </c>
      <c r="E38" s="23" t="s">
        <v>104</v>
      </c>
      <c r="F38" s="53">
        <v>11282</v>
      </c>
      <c r="G38" s="247"/>
      <c r="H38" s="254">
        <f>F38*G38</f>
        <v>0</v>
      </c>
    </row>
    <row r="39" spans="2:8" ht="19.5" thickBot="1" x14ac:dyDescent="0.4">
      <c r="B39" s="13"/>
      <c r="C39" s="14"/>
      <c r="D39" s="301" t="s">
        <v>226</v>
      </c>
      <c r="E39" s="342"/>
      <c r="F39" s="342"/>
      <c r="G39" s="342"/>
      <c r="H39" s="208">
        <f>SUM(H37:H38)</f>
        <v>0</v>
      </c>
    </row>
    <row r="40" spans="2:8" ht="18.75" x14ac:dyDescent="0.25">
      <c r="B40" s="13"/>
      <c r="C40" s="15"/>
      <c r="D40" s="380" t="s">
        <v>14</v>
      </c>
      <c r="E40" s="381"/>
      <c r="F40" s="381"/>
      <c r="G40" s="381"/>
      <c r="H40" s="382"/>
    </row>
    <row r="41" spans="2:8" ht="25.5" customHeight="1" x14ac:dyDescent="0.35">
      <c r="B41" s="13">
        <v>15</v>
      </c>
      <c r="C41" s="15" t="s">
        <v>9</v>
      </c>
      <c r="D41" s="163" t="s">
        <v>220</v>
      </c>
      <c r="E41" s="71" t="s">
        <v>327</v>
      </c>
      <c r="F41" s="85">
        <v>4215</v>
      </c>
      <c r="G41" s="230"/>
      <c r="H41" s="212">
        <f>F41*G41</f>
        <v>0</v>
      </c>
    </row>
    <row r="42" spans="2:8" ht="123.75" customHeight="1" x14ac:dyDescent="0.35">
      <c r="B42" s="13">
        <v>16</v>
      </c>
      <c r="C42" s="15" t="s">
        <v>10</v>
      </c>
      <c r="D42" s="162" t="s">
        <v>303</v>
      </c>
      <c r="E42" s="86" t="s">
        <v>327</v>
      </c>
      <c r="F42" s="85">
        <v>130</v>
      </c>
      <c r="G42" s="230"/>
      <c r="H42" s="212">
        <f t="shared" ref="H42:H43" si="1">F42*G42</f>
        <v>0</v>
      </c>
    </row>
    <row r="43" spans="2:8" ht="108" customHeight="1" thickBot="1" x14ac:dyDescent="0.4">
      <c r="B43" s="13">
        <v>17</v>
      </c>
      <c r="C43" s="15" t="s">
        <v>11</v>
      </c>
      <c r="D43" s="162" t="s">
        <v>304</v>
      </c>
      <c r="E43" s="86" t="s">
        <v>327</v>
      </c>
      <c r="F43" s="85">
        <v>18</v>
      </c>
      <c r="G43" s="230"/>
      <c r="H43" s="212">
        <f t="shared" si="1"/>
        <v>0</v>
      </c>
    </row>
    <row r="44" spans="2:8" ht="19.5" thickBot="1" x14ac:dyDescent="0.4">
      <c r="B44" s="13"/>
      <c r="C44" s="14"/>
      <c r="D44" s="301" t="s">
        <v>294</v>
      </c>
      <c r="E44" s="342"/>
      <c r="F44" s="342"/>
      <c r="G44" s="342"/>
      <c r="H44" s="208">
        <f>SUM(H41:H43)</f>
        <v>0</v>
      </c>
    </row>
    <row r="45" spans="2:8" ht="18.75" x14ac:dyDescent="0.25">
      <c r="B45" s="13"/>
      <c r="C45" s="15"/>
      <c r="D45" s="401" t="s">
        <v>227</v>
      </c>
      <c r="E45" s="402"/>
      <c r="F45" s="402"/>
      <c r="G45" s="402"/>
      <c r="H45" s="403"/>
    </row>
    <row r="46" spans="2:8" ht="48.75" customHeight="1" x14ac:dyDescent="0.35">
      <c r="B46" s="13">
        <v>22</v>
      </c>
      <c r="C46" s="17" t="s">
        <v>228</v>
      </c>
      <c r="D46" s="162" t="s">
        <v>221</v>
      </c>
      <c r="E46" s="86" t="s">
        <v>116</v>
      </c>
      <c r="F46" s="85">
        <v>3470</v>
      </c>
      <c r="G46" s="230"/>
      <c r="H46" s="212">
        <f>F46*G46</f>
        <v>0</v>
      </c>
    </row>
    <row r="47" spans="2:8" ht="46.5" customHeight="1" x14ac:dyDescent="0.35">
      <c r="B47" s="13">
        <v>23</v>
      </c>
      <c r="C47" s="17" t="s">
        <v>229</v>
      </c>
      <c r="D47" s="162" t="s">
        <v>222</v>
      </c>
      <c r="E47" s="86" t="s">
        <v>104</v>
      </c>
      <c r="F47" s="85">
        <v>7440</v>
      </c>
      <c r="G47" s="230"/>
      <c r="H47" s="212">
        <f t="shared" ref="H47:H48" si="2">F47*G47</f>
        <v>0</v>
      </c>
    </row>
    <row r="48" spans="2:8" ht="48.75" customHeight="1" thickBot="1" x14ac:dyDescent="0.4">
      <c r="B48" s="13">
        <v>24</v>
      </c>
      <c r="C48" s="17" t="s">
        <v>230</v>
      </c>
      <c r="D48" s="162" t="s">
        <v>223</v>
      </c>
      <c r="E48" s="89" t="s">
        <v>104</v>
      </c>
      <c r="F48" s="85">
        <v>4223</v>
      </c>
      <c r="G48" s="230"/>
      <c r="H48" s="212">
        <f t="shared" si="2"/>
        <v>0</v>
      </c>
    </row>
    <row r="49" spans="2:12" ht="19.5" thickBot="1" x14ac:dyDescent="0.4">
      <c r="B49" s="13"/>
      <c r="C49" s="19"/>
      <c r="D49" s="309" t="s">
        <v>232</v>
      </c>
      <c r="E49" s="310"/>
      <c r="F49" s="310"/>
      <c r="G49" s="310"/>
      <c r="H49" s="208">
        <f>SUM(H46:H48)</f>
        <v>0</v>
      </c>
    </row>
    <row r="50" spans="2:12" ht="18.75" x14ac:dyDescent="0.25">
      <c r="B50" s="69"/>
      <c r="C50" s="70"/>
      <c r="D50" s="305" t="s">
        <v>15</v>
      </c>
      <c r="E50" s="306"/>
      <c r="F50" s="306"/>
      <c r="G50" s="306"/>
      <c r="H50" s="307"/>
    </row>
    <row r="51" spans="2:12" ht="22.5" customHeight="1" x14ac:dyDescent="0.35">
      <c r="B51" s="18">
        <v>25</v>
      </c>
      <c r="C51" s="19" t="s">
        <v>16</v>
      </c>
      <c r="D51" s="165" t="s">
        <v>318</v>
      </c>
      <c r="E51" s="23" t="s">
        <v>49</v>
      </c>
      <c r="F51" s="170">
        <v>14</v>
      </c>
      <c r="G51" s="230"/>
      <c r="H51" s="255">
        <f t="shared" ref="H51:H57" si="3">F51*G51</f>
        <v>0</v>
      </c>
    </row>
    <row r="52" spans="2:12" ht="45.75" customHeight="1" x14ac:dyDescent="0.35">
      <c r="B52" s="21">
        <v>26</v>
      </c>
      <c r="C52" s="19" t="s">
        <v>17</v>
      </c>
      <c r="D52" s="165" t="s">
        <v>319</v>
      </c>
      <c r="E52" s="71" t="s">
        <v>49</v>
      </c>
      <c r="F52" s="170">
        <v>18</v>
      </c>
      <c r="G52" s="230"/>
      <c r="H52" s="255">
        <f t="shared" si="3"/>
        <v>0</v>
      </c>
    </row>
    <row r="53" spans="2:12" ht="29.25" customHeight="1" x14ac:dyDescent="0.35">
      <c r="B53" s="21">
        <v>27</v>
      </c>
      <c r="C53" s="19" t="s">
        <v>18</v>
      </c>
      <c r="D53" s="165" t="s">
        <v>320</v>
      </c>
      <c r="E53" s="168" t="s">
        <v>49</v>
      </c>
      <c r="F53" s="170">
        <v>24</v>
      </c>
      <c r="G53" s="230"/>
      <c r="H53" s="255">
        <f t="shared" si="3"/>
        <v>0</v>
      </c>
    </row>
    <row r="54" spans="2:12" ht="46.5" customHeight="1" x14ac:dyDescent="0.35">
      <c r="B54" s="18">
        <v>28</v>
      </c>
      <c r="C54" s="19" t="s">
        <v>19</v>
      </c>
      <c r="D54" s="166" t="s">
        <v>321</v>
      </c>
      <c r="E54" s="168" t="s">
        <v>49</v>
      </c>
      <c r="F54" s="170">
        <v>56</v>
      </c>
      <c r="G54" s="230"/>
      <c r="H54" s="255">
        <f t="shared" si="3"/>
        <v>0</v>
      </c>
    </row>
    <row r="55" spans="2:12" ht="28.5" customHeight="1" x14ac:dyDescent="0.35">
      <c r="B55" s="21">
        <v>29</v>
      </c>
      <c r="C55" s="19" t="s">
        <v>20</v>
      </c>
      <c r="D55" s="165" t="s">
        <v>322</v>
      </c>
      <c r="E55" s="168" t="s">
        <v>104</v>
      </c>
      <c r="F55" s="170">
        <v>9.1999999999999993</v>
      </c>
      <c r="G55" s="230"/>
      <c r="H55" s="255">
        <f t="shared" si="3"/>
        <v>0</v>
      </c>
    </row>
    <row r="56" spans="2:12" ht="30.75" customHeight="1" x14ac:dyDescent="0.35">
      <c r="B56" s="21">
        <v>30</v>
      </c>
      <c r="C56" s="19" t="s">
        <v>21</v>
      </c>
      <c r="D56" s="165" t="s">
        <v>323</v>
      </c>
      <c r="E56" s="168" t="s">
        <v>104</v>
      </c>
      <c r="F56" s="170">
        <v>9.9</v>
      </c>
      <c r="G56" s="230"/>
      <c r="H56" s="255">
        <f t="shared" si="3"/>
        <v>0</v>
      </c>
    </row>
    <row r="57" spans="2:12" ht="27.75" customHeight="1" thickBot="1" x14ac:dyDescent="0.4">
      <c r="B57" s="21">
        <v>31</v>
      </c>
      <c r="C57" s="19" t="s">
        <v>65</v>
      </c>
      <c r="D57" s="167" t="s">
        <v>324</v>
      </c>
      <c r="E57" s="169" t="s">
        <v>104</v>
      </c>
      <c r="F57" s="171">
        <v>0.9</v>
      </c>
      <c r="G57" s="269"/>
      <c r="H57" s="256">
        <f t="shared" si="3"/>
        <v>0</v>
      </c>
    </row>
    <row r="58" spans="2:12" ht="19.5" thickBot="1" x14ac:dyDescent="0.4">
      <c r="B58" s="13"/>
      <c r="C58" s="19"/>
      <c r="D58" s="424" t="s">
        <v>233</v>
      </c>
      <c r="E58" s="425"/>
      <c r="F58" s="425"/>
      <c r="G58" s="426"/>
      <c r="H58" s="208">
        <f>SUM(H51:H57)</f>
        <v>0</v>
      </c>
    </row>
    <row r="59" spans="2:12" s="2" customFormat="1" ht="23.25" customHeight="1" x14ac:dyDescent="0.35">
      <c r="B59" s="27"/>
      <c r="C59" s="28"/>
      <c r="D59" s="352" t="s">
        <v>41</v>
      </c>
      <c r="E59" s="353"/>
      <c r="F59" s="353"/>
      <c r="G59" s="354"/>
      <c r="H59" s="257"/>
      <c r="I59" s="1"/>
      <c r="J59" s="1"/>
      <c r="K59" s="1"/>
      <c r="L59" s="1"/>
    </row>
    <row r="60" spans="2:12" s="2" customFormat="1" ht="23.25" customHeight="1" x14ac:dyDescent="0.35">
      <c r="B60" s="118"/>
      <c r="C60" s="119"/>
      <c r="D60" s="111" t="s">
        <v>380</v>
      </c>
      <c r="E60" s="114"/>
      <c r="F60" s="54"/>
      <c r="G60" s="270"/>
      <c r="H60" s="258">
        <f>H31</f>
        <v>0</v>
      </c>
      <c r="I60" s="1"/>
      <c r="J60" s="1"/>
      <c r="K60" s="1"/>
      <c r="L60" s="1"/>
    </row>
    <row r="61" spans="2:12" s="2" customFormat="1" ht="20.100000000000001" customHeight="1" x14ac:dyDescent="0.35">
      <c r="B61" s="29"/>
      <c r="C61" s="12"/>
      <c r="D61" s="30" t="s">
        <v>12</v>
      </c>
      <c r="E61" s="78"/>
      <c r="F61" s="54"/>
      <c r="G61" s="270"/>
      <c r="H61" s="259">
        <f>H35</f>
        <v>0</v>
      </c>
      <c r="I61" s="1"/>
      <c r="J61" s="1"/>
      <c r="K61" s="1"/>
      <c r="L61" s="1"/>
    </row>
    <row r="62" spans="2:12" s="2" customFormat="1" ht="20.100000000000001" customHeight="1" x14ac:dyDescent="0.35">
      <c r="B62" s="31"/>
      <c r="C62" s="32"/>
      <c r="D62" s="30" t="s">
        <v>28</v>
      </c>
      <c r="E62" s="78"/>
      <c r="F62" s="54"/>
      <c r="G62" s="270"/>
      <c r="H62" s="259">
        <f>H39</f>
        <v>0</v>
      </c>
      <c r="I62" s="1"/>
      <c r="J62" s="1"/>
      <c r="K62" s="1"/>
      <c r="L62" s="1"/>
    </row>
    <row r="63" spans="2:12" s="2" customFormat="1" ht="20.100000000000001" customHeight="1" x14ac:dyDescent="0.35">
      <c r="B63" s="31"/>
      <c r="C63" s="32"/>
      <c r="D63" s="30" t="s">
        <v>29</v>
      </c>
      <c r="E63" s="78"/>
      <c r="F63" s="54"/>
      <c r="G63" s="270"/>
      <c r="H63" s="259">
        <f>H44</f>
        <v>0</v>
      </c>
      <c r="I63" s="1"/>
      <c r="J63" s="1"/>
      <c r="K63" s="1"/>
      <c r="L63" s="1"/>
    </row>
    <row r="64" spans="2:12" s="2" customFormat="1" ht="20.100000000000001" customHeight="1" x14ac:dyDescent="0.35">
      <c r="B64" s="33"/>
      <c r="C64" s="34"/>
      <c r="D64" s="318" t="s">
        <v>30</v>
      </c>
      <c r="E64" s="319"/>
      <c r="F64" s="319"/>
      <c r="G64" s="320"/>
      <c r="H64" s="260">
        <f>H49</f>
        <v>0</v>
      </c>
      <c r="I64" s="1"/>
      <c r="J64" s="1"/>
      <c r="K64" s="1"/>
      <c r="L64" s="1"/>
    </row>
    <row r="65" spans="2:12" s="2" customFormat="1" ht="20.100000000000001" customHeight="1" thickBot="1" x14ac:dyDescent="0.4">
      <c r="B65" s="129"/>
      <c r="C65" s="128"/>
      <c r="D65" s="321" t="s">
        <v>31</v>
      </c>
      <c r="E65" s="322"/>
      <c r="F65" s="322"/>
      <c r="G65" s="323"/>
      <c r="H65" s="260">
        <f>H58</f>
        <v>0</v>
      </c>
      <c r="I65" s="1"/>
      <c r="J65" s="1"/>
      <c r="K65" s="1"/>
      <c r="L65" s="1"/>
    </row>
    <row r="66" spans="2:12" ht="29.25" customHeight="1" thickBot="1" x14ac:dyDescent="0.4">
      <c r="B66" s="124"/>
      <c r="C66" s="127"/>
      <c r="D66" s="324" t="s">
        <v>305</v>
      </c>
      <c r="E66" s="325"/>
      <c r="F66" s="325" t="s">
        <v>13</v>
      </c>
      <c r="G66" s="326"/>
      <c r="H66" s="261">
        <f>SUM(H60:H65)</f>
        <v>0</v>
      </c>
    </row>
    <row r="67" spans="2:12" s="5" customFormat="1" ht="15" customHeight="1" thickBot="1" x14ac:dyDescent="0.4">
      <c r="B67" s="37"/>
      <c r="C67" s="37"/>
      <c r="D67" s="38"/>
      <c r="E67" s="95"/>
      <c r="F67" s="60"/>
      <c r="G67" s="271"/>
      <c r="H67" s="262"/>
    </row>
    <row r="68" spans="2:12" s="2" customFormat="1" ht="28.5" customHeight="1" thickBot="1" x14ac:dyDescent="0.5">
      <c r="B68" s="327" t="s">
        <v>43</v>
      </c>
      <c r="C68" s="328"/>
      <c r="D68" s="328"/>
      <c r="E68" s="328"/>
      <c r="F68" s="328"/>
      <c r="G68" s="328"/>
      <c r="H68" s="329"/>
      <c r="I68" s="1"/>
      <c r="J68" s="1"/>
      <c r="K68" s="1"/>
      <c r="L68" s="1"/>
    </row>
    <row r="69" spans="2:12" ht="30" customHeight="1" thickBot="1" x14ac:dyDescent="0.4">
      <c r="B69" s="311">
        <v>1</v>
      </c>
      <c r="C69" s="312"/>
      <c r="D69" s="345" t="s">
        <v>42</v>
      </c>
      <c r="E69" s="346"/>
      <c r="F69" s="346" t="s">
        <v>13</v>
      </c>
      <c r="G69" s="423"/>
      <c r="H69" s="263">
        <f>H66</f>
        <v>0</v>
      </c>
    </row>
    <row r="70" spans="2:12" ht="30" customHeight="1" thickBot="1" x14ac:dyDescent="0.4">
      <c r="B70" s="311"/>
      <c r="C70" s="422"/>
      <c r="D70" s="316" t="s">
        <v>306</v>
      </c>
      <c r="E70" s="317"/>
      <c r="F70" s="317"/>
      <c r="G70" s="317"/>
      <c r="H70" s="217">
        <f>H69</f>
        <v>0</v>
      </c>
    </row>
    <row r="71" spans="2:12" x14ac:dyDescent="0.25">
      <c r="B71" s="3"/>
      <c r="C71" s="3"/>
      <c r="D71" s="4"/>
      <c r="E71" s="96"/>
      <c r="F71" s="66"/>
      <c r="G71" s="272"/>
      <c r="H71" s="264"/>
    </row>
    <row r="73" spans="2:12" ht="30" customHeight="1" x14ac:dyDescent="0.35">
      <c r="B73" s="51"/>
      <c r="C73" s="51"/>
      <c r="D73" s="197" t="s">
        <v>288</v>
      </c>
      <c r="E73" s="198"/>
      <c r="F73" s="195"/>
      <c r="G73" s="273"/>
      <c r="H73" s="265"/>
    </row>
    <row r="74" spans="2:12" ht="30" customHeight="1" x14ac:dyDescent="0.35">
      <c r="B74" s="51"/>
      <c r="C74" s="51"/>
      <c r="D74" s="197" t="s">
        <v>289</v>
      </c>
      <c r="E74" s="198"/>
      <c r="F74" s="195"/>
      <c r="G74" s="273"/>
      <c r="H74" s="265"/>
    </row>
    <row r="75" spans="2:12" ht="30" customHeight="1" x14ac:dyDescent="0.35">
      <c r="B75" s="51"/>
      <c r="C75" s="51"/>
      <c r="D75" s="197" t="s">
        <v>290</v>
      </c>
      <c r="E75" s="198"/>
      <c r="F75" s="195"/>
      <c r="G75" s="273"/>
      <c r="H75" s="265"/>
    </row>
  </sheetData>
  <sheetProtection algorithmName="SHA-512" hashValue="33r1KJjvGq9i/w5wUwTwJsyWo6SOduvDedSriFWyBpm04RoNR8SLQXDrQqJSAyP7+p3HA7wLL6ZGET1PJCjZGQ==" saltValue="VGB6BDPhHKAeL9IMMwtlYg==" spinCount="100000" sheet="1"/>
  <mergeCells count="39">
    <mergeCell ref="B69:C69"/>
    <mergeCell ref="D69:G69"/>
    <mergeCell ref="D50:H50"/>
    <mergeCell ref="D58:G58"/>
    <mergeCell ref="D18:H18"/>
    <mergeCell ref="D19:H19"/>
    <mergeCell ref="B31:G31"/>
    <mergeCell ref="D15:H15"/>
    <mergeCell ref="D16:H16"/>
    <mergeCell ref="D17:H17"/>
    <mergeCell ref="D11:H11"/>
    <mergeCell ref="B70:C70"/>
    <mergeCell ref="D70:G70"/>
    <mergeCell ref="D35:G35"/>
    <mergeCell ref="D39:G39"/>
    <mergeCell ref="D44:G44"/>
    <mergeCell ref="D49:G49"/>
    <mergeCell ref="D64:G64"/>
    <mergeCell ref="D66:G66"/>
    <mergeCell ref="B68:H68"/>
    <mergeCell ref="D59:G59"/>
    <mergeCell ref="D40:H40"/>
    <mergeCell ref="D45:H45"/>
    <mergeCell ref="D12:H12"/>
    <mergeCell ref="D13:H13"/>
    <mergeCell ref="D14:H14"/>
    <mergeCell ref="D65:G65"/>
    <mergeCell ref="B1:H1"/>
    <mergeCell ref="B2:H2"/>
    <mergeCell ref="D4:H4"/>
    <mergeCell ref="D5:H5"/>
    <mergeCell ref="D36:H36"/>
    <mergeCell ref="B3:H3"/>
    <mergeCell ref="D32:H32"/>
    <mergeCell ref="D6:H6"/>
    <mergeCell ref="D7:H7"/>
    <mergeCell ref="D8:H8"/>
    <mergeCell ref="D9:H9"/>
    <mergeCell ref="D10:H10"/>
  </mergeCells>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topLeftCell="A4" workbookViewId="0">
      <selection activeCell="K8" sqref="K8"/>
    </sheetView>
  </sheetViews>
  <sheetFormatPr defaultRowHeight="15" x14ac:dyDescent="0.25"/>
  <cols>
    <col min="8" max="8" width="23.7109375" style="275" customWidth="1"/>
  </cols>
  <sheetData>
    <row r="1" spans="2:8" ht="15.75" thickBot="1" x14ac:dyDescent="0.3"/>
    <row r="2" spans="2:8" s="1" customFormat="1" ht="107.25" customHeight="1" thickBot="1" x14ac:dyDescent="0.3">
      <c r="B2" s="430" t="s">
        <v>351</v>
      </c>
      <c r="C2" s="431"/>
      <c r="D2" s="431"/>
      <c r="E2" s="431"/>
      <c r="F2" s="431"/>
      <c r="G2" s="431"/>
      <c r="H2" s="432"/>
    </row>
    <row r="3" spans="2:8" ht="35.25" customHeight="1" thickBot="1" x14ac:dyDescent="0.5">
      <c r="B3" s="327" t="s">
        <v>307</v>
      </c>
      <c r="C3" s="328"/>
      <c r="D3" s="328"/>
      <c r="E3" s="328"/>
      <c r="F3" s="328"/>
      <c r="G3" s="328"/>
      <c r="H3" s="329"/>
    </row>
    <row r="4" spans="2:8" ht="30" customHeight="1" thickBot="1" x14ac:dyDescent="0.4">
      <c r="B4" s="438" t="s">
        <v>34</v>
      </c>
      <c r="C4" s="317"/>
      <c r="D4" s="317"/>
      <c r="E4" s="317"/>
      <c r="F4" s="317"/>
      <c r="G4" s="437"/>
      <c r="H4" s="263">
        <f>'Општина Ѓорче Петров  '!H156</f>
        <v>0</v>
      </c>
    </row>
    <row r="5" spans="2:8" ht="30" customHeight="1" thickBot="1" x14ac:dyDescent="0.4">
      <c r="B5" s="438" t="s">
        <v>40</v>
      </c>
      <c r="C5" s="317"/>
      <c r="D5" s="317"/>
      <c r="E5" s="317"/>
      <c r="F5" s="317"/>
      <c r="G5" s="437"/>
      <c r="H5" s="263">
        <f>'Општина Тетово '!H273</f>
        <v>0</v>
      </c>
    </row>
    <row r="6" spans="2:8" ht="30" customHeight="1" thickBot="1" x14ac:dyDescent="0.4">
      <c r="B6" s="438" t="s">
        <v>44</v>
      </c>
      <c r="C6" s="317"/>
      <c r="D6" s="317"/>
      <c r="E6" s="317"/>
      <c r="F6" s="317"/>
      <c r="G6" s="437"/>
      <c r="H6" s="263">
        <f>'Општина Врапчиште'!H70</f>
        <v>0</v>
      </c>
    </row>
    <row r="7" spans="2:8" ht="31.5" customHeight="1" thickBot="1" x14ac:dyDescent="0.5">
      <c r="B7" s="433" t="s">
        <v>308</v>
      </c>
      <c r="C7" s="434"/>
      <c r="D7" s="434"/>
      <c r="E7" s="434"/>
      <c r="F7" s="434"/>
      <c r="G7" s="435"/>
      <c r="H7" s="263">
        <f>H4+H5+H6</f>
        <v>0</v>
      </c>
    </row>
    <row r="8" spans="2:8" ht="42" customHeight="1" thickBot="1" x14ac:dyDescent="0.4">
      <c r="B8" s="436" t="s">
        <v>310</v>
      </c>
      <c r="C8" s="317"/>
      <c r="D8" s="317"/>
      <c r="E8" s="317"/>
      <c r="F8" s="317"/>
      <c r="G8" s="437"/>
      <c r="H8" s="263">
        <f>H7*10%</f>
        <v>0</v>
      </c>
    </row>
    <row r="9" spans="2:8" ht="49.5" customHeight="1" thickBot="1" x14ac:dyDescent="0.5">
      <c r="B9" s="427" t="s">
        <v>309</v>
      </c>
      <c r="C9" s="428"/>
      <c r="D9" s="428"/>
      <c r="E9" s="428"/>
      <c r="F9" s="428"/>
      <c r="G9" s="429"/>
      <c r="H9" s="276">
        <f>H7+H8</f>
        <v>0</v>
      </c>
    </row>
    <row r="12" spans="2:8" ht="23.25" customHeight="1" x14ac:dyDescent="0.25">
      <c r="B12" s="197" t="s">
        <v>288</v>
      </c>
      <c r="C12" s="199"/>
      <c r="D12" s="199"/>
      <c r="E12" s="199"/>
      <c r="F12" s="199"/>
      <c r="G12" s="199"/>
      <c r="H12" s="277"/>
    </row>
    <row r="13" spans="2:8" ht="23.25" customHeight="1" x14ac:dyDescent="0.25">
      <c r="B13" s="197" t="s">
        <v>289</v>
      </c>
      <c r="C13" s="199"/>
      <c r="D13" s="199"/>
      <c r="E13" s="199"/>
      <c r="F13" s="199"/>
      <c r="G13" s="199"/>
      <c r="H13" s="277"/>
    </row>
    <row r="14" spans="2:8" ht="23.25" customHeight="1" x14ac:dyDescent="0.25">
      <c r="B14" s="197" t="s">
        <v>290</v>
      </c>
      <c r="C14" s="199"/>
      <c r="D14" s="199"/>
      <c r="E14" s="199"/>
      <c r="F14" s="199"/>
      <c r="G14" s="199"/>
      <c r="H14" s="277"/>
    </row>
  </sheetData>
  <sheetProtection algorithmName="SHA-512" hashValue="Jnq+q82fVKoPk6zoVlnkXZKfu7ExIR1bOHLJYqsVfhHKMolR+4K7EKKaw6B5UCgZU2RNa1KXKaNuBuJ3ABi/6g==" saltValue="ipMzKuo/2+0B+66qNXotYg==" spinCount="100000" sheet="1" objects="1" scenarios="1"/>
  <mergeCells count="8">
    <mergeCell ref="B9:G9"/>
    <mergeCell ref="B2:H2"/>
    <mergeCell ref="B7:G7"/>
    <mergeCell ref="B8:G8"/>
    <mergeCell ref="B3:H3"/>
    <mergeCell ref="B4:G4"/>
    <mergeCell ref="B5:G5"/>
    <mergeCell ref="B6:G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Општина Ѓорче Петров  </vt:lpstr>
      <vt:lpstr>Општина Тетово </vt:lpstr>
      <vt:lpstr>Општина Врапчиште</vt:lpstr>
      <vt:lpstr>Тендер 1 - Дел 2 - Рекапитулар</vt:lpstr>
      <vt:lpstr>'Општина Ѓорче Петров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2020-07-09T07:20:44Z</cp:lastPrinted>
  <dcterms:created xsi:type="dcterms:W3CDTF">2020-01-03T12:32:25Z</dcterms:created>
  <dcterms:modified xsi:type="dcterms:W3CDTF">2020-07-09T09:55:14Z</dcterms:modified>
</cp:coreProperties>
</file>