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C:\Users\MTV9\Desktop\Корегирани предмери\ОДКЛУЧЕНИ\"/>
    </mc:Choice>
  </mc:AlternateContent>
  <bookViews>
    <workbookView xWindow="-105" yWindow="-105" windowWidth="19425" windowHeight="10425" tabRatio="733"/>
  </bookViews>
  <sheets>
    <sheet name="Општина Ѓорче Петров  " sheetId="5" r:id="rId1"/>
    <sheet name="Општина Тетово " sheetId="2" r:id="rId2"/>
    <sheet name="Општина Врапчиште" sheetId="4" r:id="rId3"/>
    <sheet name="Тендер 1 - Дел 2 - Рекапитулар" sheetId="7" r:id="rId4"/>
  </sheets>
  <definedNames>
    <definedName name="_xlnm.Print_Area" localSheetId="2">'Општина Врапчиште'!$A$1:$H$75</definedName>
    <definedName name="_xlnm.Print_Area" localSheetId="0">'Општина Ѓорче Петров  '!$A$1:$H$160</definedName>
    <definedName name="_xlnm.Print_Area" localSheetId="1">'Општина Тетово '!$A$1:$H$278</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25" i="2" l="1"/>
  <c r="H26" i="2"/>
  <c r="H27" i="2"/>
  <c r="H28" i="2"/>
  <c r="H29" i="2"/>
  <c r="H30" i="2"/>
  <c r="H31" i="2"/>
  <c r="H24" i="2"/>
  <c r="H155" i="2" l="1"/>
  <c r="H154" i="2"/>
  <c r="H153" i="2"/>
  <c r="H152" i="2"/>
  <c r="H151" i="2"/>
  <c r="H150" i="2"/>
  <c r="H158" i="2"/>
  <c r="H159" i="2"/>
  <c r="H160" i="2"/>
  <c r="H161" i="2"/>
  <c r="H162" i="2"/>
  <c r="H163" i="2"/>
  <c r="H164" i="2"/>
  <c r="H165" i="2"/>
  <c r="H166" i="2"/>
  <c r="H169" i="2"/>
  <c r="H170" i="2"/>
  <c r="H171" i="2"/>
  <c r="H172" i="2"/>
  <c r="H176" i="2"/>
  <c r="H104" i="5"/>
  <c r="H103" i="5"/>
  <c r="H102" i="5"/>
  <c r="H101" i="5"/>
  <c r="H100" i="5"/>
  <c r="H99" i="5"/>
  <c r="H98" i="5"/>
  <c r="H97" i="5"/>
  <c r="H107" i="5"/>
  <c r="H108" i="5"/>
  <c r="H109" i="5"/>
  <c r="H110" i="5"/>
  <c r="H111" i="5"/>
  <c r="H112" i="5"/>
  <c r="H113" i="5"/>
  <c r="H114" i="5"/>
  <c r="H117" i="5"/>
  <c r="H118" i="5"/>
  <c r="H119" i="5"/>
  <c r="H120" i="5"/>
  <c r="H121" i="5"/>
  <c r="H124" i="5"/>
  <c r="H125" i="5"/>
  <c r="H126" i="5"/>
  <c r="H127" i="5"/>
  <c r="H128" i="5"/>
  <c r="H129" i="5"/>
  <c r="H130" i="5"/>
  <c r="H131" i="5"/>
  <c r="H31" i="5"/>
  <c r="H30" i="4"/>
  <c r="H29" i="4"/>
  <c r="H28" i="4"/>
  <c r="H27" i="4"/>
  <c r="H26" i="4"/>
  <c r="H25" i="4"/>
  <c r="H24" i="4"/>
  <c r="H30" i="5"/>
  <c r="H29" i="5"/>
  <c r="H28" i="5"/>
  <c r="H27" i="5"/>
  <c r="H26" i="5"/>
  <c r="H25" i="5"/>
  <c r="H31" i="4" l="1"/>
  <c r="H60" i="4" s="1"/>
  <c r="H156" i="2"/>
  <c r="H261" i="2" s="1"/>
  <c r="H174" i="2"/>
  <c r="H167" i="2"/>
  <c r="H32" i="2"/>
  <c r="H119" i="2" s="1"/>
  <c r="H115" i="5"/>
  <c r="H122" i="5"/>
  <c r="H105" i="5"/>
  <c r="H146" i="5" s="1"/>
  <c r="H57" i="4"/>
  <c r="H56" i="4"/>
  <c r="H55" i="4"/>
  <c r="H54" i="4"/>
  <c r="H53" i="4"/>
  <c r="H52" i="4"/>
  <c r="H51" i="4"/>
  <c r="H58" i="4" l="1"/>
  <c r="H65" i="4" s="1"/>
  <c r="H47" i="4"/>
  <c r="H48" i="4"/>
  <c r="H46" i="4"/>
  <c r="H42" i="4"/>
  <c r="H43" i="4"/>
  <c r="H41" i="4"/>
  <c r="H38" i="4"/>
  <c r="H37" i="4"/>
  <c r="H34" i="4"/>
  <c r="H33" i="4"/>
  <c r="H255" i="2"/>
  <c r="H234" i="2"/>
  <c r="H235" i="2"/>
  <c r="H236" i="2"/>
  <c r="H237" i="2"/>
  <c r="H238" i="2"/>
  <c r="H239" i="2"/>
  <c r="H240" i="2"/>
  <c r="H241" i="2"/>
  <c r="H233" i="2"/>
  <c r="H220" i="2"/>
  <c r="H221" i="2"/>
  <c r="H222" i="2"/>
  <c r="H223" i="2"/>
  <c r="H219" i="2"/>
  <c r="H216" i="2"/>
  <c r="E217" i="2" s="1"/>
  <c r="H208" i="2"/>
  <c r="H209" i="2"/>
  <c r="H210" i="2"/>
  <c r="H211" i="2"/>
  <c r="H212" i="2"/>
  <c r="H213" i="2"/>
  <c r="H207" i="2"/>
  <c r="H198" i="2"/>
  <c r="H199" i="2"/>
  <c r="H200" i="2"/>
  <c r="H201" i="2"/>
  <c r="H197" i="2"/>
  <c r="H184" i="2"/>
  <c r="H185" i="2"/>
  <c r="H187" i="2"/>
  <c r="H189" i="2"/>
  <c r="H190" i="2"/>
  <c r="H191" i="2"/>
  <c r="H192" i="2"/>
  <c r="H193" i="2"/>
  <c r="H194" i="2"/>
  <c r="H183" i="2"/>
  <c r="H181" i="2"/>
  <c r="H264" i="2" s="1"/>
  <c r="H94" i="2"/>
  <c r="H95" i="2"/>
  <c r="H96" i="2"/>
  <c r="H97" i="2"/>
  <c r="H98" i="2"/>
  <c r="H99" i="2"/>
  <c r="H100" i="2"/>
  <c r="H93" i="2"/>
  <c r="H88" i="2"/>
  <c r="E89" i="2" s="1"/>
  <c r="H84" i="2"/>
  <c r="E85" i="2" s="1"/>
  <c r="H81" i="2"/>
  <c r="E82" i="2" s="1"/>
  <c r="H73" i="2"/>
  <c r="H74" i="2"/>
  <c r="H75" i="2"/>
  <c r="H76" i="2"/>
  <c r="H77" i="2"/>
  <c r="H78" i="2"/>
  <c r="H72" i="2"/>
  <c r="H64" i="2"/>
  <c r="H65" i="2"/>
  <c r="H66" i="2"/>
  <c r="H63" i="2"/>
  <c r="H59" i="2"/>
  <c r="H60" i="2"/>
  <c r="H58" i="2"/>
  <c r="H56" i="2"/>
  <c r="H54" i="2"/>
  <c r="H48" i="2"/>
  <c r="H49" i="2"/>
  <c r="H47" i="2"/>
  <c r="H35" i="2"/>
  <c r="H36" i="2"/>
  <c r="H37" i="2"/>
  <c r="H38" i="2"/>
  <c r="H39" i="2"/>
  <c r="H40" i="2"/>
  <c r="H41" i="2"/>
  <c r="H42" i="2"/>
  <c r="H43" i="2"/>
  <c r="H44" i="2"/>
  <c r="H34" i="2"/>
  <c r="H39" i="4" l="1"/>
  <c r="H62" i="4" s="1"/>
  <c r="H35" i="4"/>
  <c r="H61" i="4" s="1"/>
  <c r="H49" i="4"/>
  <c r="H64" i="4" s="1"/>
  <c r="H44" i="4"/>
  <c r="H63" i="4" s="1"/>
  <c r="H263" i="2"/>
  <c r="E214" i="2"/>
  <c r="H51" i="2"/>
  <c r="H121" i="2" s="1"/>
  <c r="E79" i="2"/>
  <c r="E90" i="2" s="1"/>
  <c r="E224" i="2"/>
  <c r="H262" i="2"/>
  <c r="H195" i="2"/>
  <c r="H265" i="2" s="1"/>
  <c r="H202" i="2"/>
  <c r="H266" i="2" s="1"/>
  <c r="H45" i="2"/>
  <c r="H120" i="2" s="1"/>
  <c r="H61" i="2"/>
  <c r="H122" i="2" s="1"/>
  <c r="H67" i="2"/>
  <c r="H123" i="2" s="1"/>
  <c r="H135" i="5"/>
  <c r="H136" i="5"/>
  <c r="H137" i="5"/>
  <c r="H138" i="5"/>
  <c r="H139" i="5"/>
  <c r="H140" i="5"/>
  <c r="H141" i="5"/>
  <c r="H142" i="5"/>
  <c r="H143" i="5"/>
  <c r="H134" i="5"/>
  <c r="H59" i="5"/>
  <c r="H60" i="5"/>
  <c r="H61" i="5"/>
  <c r="H62" i="5"/>
  <c r="H63" i="5"/>
  <c r="H64" i="5"/>
  <c r="H58" i="5"/>
  <c r="H46" i="5"/>
  <c r="H47" i="5"/>
  <c r="H48" i="5"/>
  <c r="H49" i="5"/>
  <c r="H50" i="5"/>
  <c r="H51" i="5"/>
  <c r="H52" i="5"/>
  <c r="H54" i="5"/>
  <c r="H55" i="5"/>
  <c r="H45" i="5"/>
  <c r="H42" i="5"/>
  <c r="H41" i="5"/>
  <c r="H35" i="5"/>
  <c r="H36" i="5"/>
  <c r="H37" i="5"/>
  <c r="H38" i="5"/>
  <c r="H34" i="5"/>
  <c r="H66" i="4" l="1"/>
  <c r="H69" i="4" s="1"/>
  <c r="H70" i="4" s="1"/>
  <c r="H6" i="7" s="1"/>
  <c r="H43" i="5"/>
  <c r="H69" i="5" s="1"/>
  <c r="H132" i="5"/>
  <c r="H149" i="5" s="1"/>
  <c r="H144" i="5"/>
  <c r="H150" i="5" s="1"/>
  <c r="E230" i="2"/>
  <c r="H56" i="5"/>
  <c r="H70" i="5" s="1"/>
  <c r="H39" i="5"/>
  <c r="H68" i="5" s="1"/>
  <c r="H65" i="5"/>
  <c r="H71" i="5" s="1"/>
  <c r="H148" i="5"/>
  <c r="H115" i="2"/>
  <c r="H114" i="2"/>
  <c r="H147" i="5"/>
  <c r="H151" i="5" l="1"/>
  <c r="H155" i="5" s="1"/>
  <c r="E116" i="2"/>
  <c r="H117" i="2" s="1"/>
  <c r="H124" i="2" s="1"/>
  <c r="H125" i="2" l="1"/>
  <c r="H271" i="2" s="1"/>
  <c r="H24" i="5"/>
  <c r="H32" i="5" s="1"/>
  <c r="H67" i="5" s="1"/>
  <c r="H72" i="5" s="1"/>
  <c r="H154" i="5" s="1"/>
  <c r="H156" i="5" s="1"/>
  <c r="H4" i="7" s="1"/>
  <c r="H256" i="2"/>
  <c r="E257" i="2" s="1"/>
  <c r="H258" i="2" s="1"/>
  <c r="H267" i="2" s="1"/>
  <c r="H268" i="2" s="1"/>
  <c r="H272" i="2" s="1"/>
  <c r="H273" i="2" l="1"/>
  <c r="H5" i="7" s="1"/>
  <c r="H7" i="7" s="1"/>
  <c r="H8" i="7" s="1"/>
  <c r="H9" i="7" s="1"/>
</calcChain>
</file>

<file path=xl/sharedStrings.xml><?xml version="1.0" encoding="utf-8"?>
<sst xmlns="http://schemas.openxmlformats.org/spreadsheetml/2006/main" count="1009" uniqueCount="423">
  <si>
    <t>Ред.бр.</t>
  </si>
  <si>
    <t>Поз. бр.</t>
  </si>
  <si>
    <t>Опис на работите</t>
  </si>
  <si>
    <t>I. ПРИПРЕМНИ РАБОТИ</t>
  </si>
  <si>
    <t>I.1</t>
  </si>
  <si>
    <t>I.2</t>
  </si>
  <si>
    <t>II.1</t>
  </si>
  <si>
    <t>II.2</t>
  </si>
  <si>
    <t>II.3</t>
  </si>
  <si>
    <t>III.1</t>
  </si>
  <si>
    <t>III.2</t>
  </si>
  <si>
    <t>III.3</t>
  </si>
  <si>
    <t>ВКУПНО за I. ПРИПРЕМНИ РАБОТИ:</t>
  </si>
  <si>
    <t>Се Вкупно:</t>
  </si>
  <si>
    <t>III. ОДВОДНУВАЊЕ</t>
  </si>
  <si>
    <t>V. ВЕРТИКАЛНА И ХОРИЗОНТАЛНА СИГНАЛИЗАЦИЈА</t>
  </si>
  <si>
    <t>V.1</t>
  </si>
  <si>
    <t>V.2</t>
  </si>
  <si>
    <t>V.3</t>
  </si>
  <si>
    <t>V.4</t>
  </si>
  <si>
    <t>V.5</t>
  </si>
  <si>
    <t>V.6</t>
  </si>
  <si>
    <t>II. ДОЛЕН СТРОЈ</t>
  </si>
  <si>
    <t>I.3</t>
  </si>
  <si>
    <t>I.4</t>
  </si>
  <si>
    <t>I.5</t>
  </si>
  <si>
    <t>II.4</t>
  </si>
  <si>
    <t>II.5</t>
  </si>
  <si>
    <t>ВКУПНО за II. ДОЛЕН СТРОЈ:</t>
  </si>
  <si>
    <t>ВКУПНО за III. ОДВОДНУВАЊЕ :</t>
  </si>
  <si>
    <t>ВКУПНО за IV. ГОРЕН СТРОЈ:</t>
  </si>
  <si>
    <t>ВКУПНО за V. ВЕРТИКАЛНА И ХОРИЗОНТАЛНА СИГНАЛИЗАЦИЈА:</t>
  </si>
  <si>
    <t>СЕ ВКУПНО за Ул. Кузман Шапкарев:</t>
  </si>
  <si>
    <t>РЕКАПИТУЛАР - Општина Ѓорче Петров</t>
  </si>
  <si>
    <t>ВКУПНО ОПШТИНА ЃОРЧЕ ПЕТРОВ</t>
  </si>
  <si>
    <t>РЕКАПИТУЛАР - Ул. Гоце Делчев:</t>
  </si>
  <si>
    <t>СЕ ВКУПНО за Ул. Гоце Делчев:</t>
  </si>
  <si>
    <t>РЕКАПИТУЛАР - Ул. Гоце Стојчевски:</t>
  </si>
  <si>
    <t>СЕ ВКУПНО за Ул. Гоце Стојчевски:</t>
  </si>
  <si>
    <t>РЕКАПИТУЛАР - Општина Тетово</t>
  </si>
  <si>
    <t>ВКУПНО ОПШТИНА ТЕТОВО</t>
  </si>
  <si>
    <t>РЕКАПИТУЛАР - Пат до село Зубовце:</t>
  </si>
  <si>
    <t>СЕ ВКУПНО за пат до село Зубовце:</t>
  </si>
  <si>
    <t>РЕКАПИТУЛАР - Општина Врапчиште</t>
  </si>
  <si>
    <t>ВКУПНО ОПШТИНА ВРАПЧИШТЕ</t>
  </si>
  <si>
    <t>Обележување и осигурување на трасата</t>
  </si>
  <si>
    <t>км</t>
  </si>
  <si>
    <t>Нивелирање на постоечки шахти,водомери и хидранти</t>
  </si>
  <si>
    <t>Планирање и набивање на подтло,збиеност спрема технички услови</t>
  </si>
  <si>
    <t>парче</t>
  </si>
  <si>
    <t>Сечењена постоечки асфалт д=7 см</t>
  </si>
  <si>
    <t>Премачкување на споевите на стар со нов асфалт како и работните споеви со РБ200</t>
  </si>
  <si>
    <t>Набавка,транспорт и вградување на асфалт бетон тип АБ 11 с д=5 см</t>
  </si>
  <si>
    <t>Набавка,транспорт и вградување на бетон МБ20 д=10.0см за простор помеѓу рабници на коловоз и постоечки огради</t>
  </si>
  <si>
    <t>Набавка транспорт и вградување на звучно сигурносни бариери од алуминиумски панели(должина на панел 3.0м и висина 0.5м) со висина од 3.0м со нивно темелење.Панелите треба да ги задоволат следните европски стандарди UNI EN 1793 и UNI EN 1794</t>
  </si>
  <si>
    <t>Набавка,транспорт и вградување на бехатон плочи д=6 см за тротоари поставени на камен матрејал фракција 4/8мм д=3-5см</t>
  </si>
  <si>
    <t>Набавка,транспорт и вградување на монтажни бетонски рабници од МБ40</t>
  </si>
  <si>
    <t>a) димензии 18/24</t>
  </si>
  <si>
    <t>б) димензии 8/15</t>
  </si>
  <si>
    <t>Пат со двионасочен сообраќај</t>
  </si>
  <si>
    <t>Задолжително запирање</t>
  </si>
  <si>
    <t>Ограничување на брзината на 30 km/h</t>
  </si>
  <si>
    <t>Забрана за запирање и паркирање</t>
  </si>
  <si>
    <t>Крстосување на пат со првенство на минување</t>
  </si>
  <si>
    <t>V.7</t>
  </si>
  <si>
    <t>Столбче за поставување на сообраќаен знак</t>
  </si>
  <si>
    <t>V.8</t>
  </si>
  <si>
    <t>Хоризонтална сигнализација (тип боја бела)</t>
  </si>
  <si>
    <t>РЕКАПИТУЛАР - Ул. Aнтон Кецкаров:</t>
  </si>
  <si>
    <t>Рушење на постоечки асвалт од коловоз д=12см со утовар и транспорт до депонија до 5 км</t>
  </si>
  <si>
    <t>Рушење на постоечки бетон  со утовар и транспорт до локација посочена од страна на инвеститорот (или депонија) до 5 км</t>
  </si>
  <si>
    <t>Рушење на постоечки бехатон  со утовар и транспорт до локација посочена од страна на инвеститорот (или депонија) до 5 км</t>
  </si>
  <si>
    <t>Рушење на постоечки бетонски рабници со утовар и транспорт до локација посочена од страна на инвеститорот (или депонија) до 5 км</t>
  </si>
  <si>
    <t>I.6</t>
  </si>
  <si>
    <t xml:space="preserve">Чистење на постоечки сливници </t>
  </si>
  <si>
    <t>I.7</t>
  </si>
  <si>
    <t>Нивелирање на постоечки шахти,хидранти и сливници</t>
  </si>
  <si>
    <t>I.8</t>
  </si>
  <si>
    <t>Попречно сечење на постоечки асфалт               д=10 см</t>
  </si>
  <si>
    <t>Ископ на хумус со утовар и транспорт до депонија до 5км</t>
  </si>
  <si>
    <t>Машински ископ на земја во широк откоп  III i IV категорија  со утовар и транспорт до депонија до 5км</t>
  </si>
  <si>
    <t>Планирање и валирање на постелка</t>
  </si>
  <si>
    <t>Изработка на насип</t>
  </si>
  <si>
    <t>Изработка на косини</t>
  </si>
  <si>
    <t>Премачкување на споевите на стар со нов асфалт  со РБ200</t>
  </si>
  <si>
    <t>Набавка,транспорт и вградување на тампонски матрејал од дробен камен за коловоз д=35 см и тротоари со д=20 см.</t>
  </si>
  <si>
    <t>Набавка, транспорт и вградување на СМА со полимер  д=5см</t>
  </si>
  <si>
    <t>Прскање на слојот помеѓу БНС и СМА со нестабилна катјонска емулзија од 0,3-0,5 кг/м2</t>
  </si>
  <si>
    <t>Набавка, транспорт и вградување на битуминизиран носив слој БНС 32СA  д=8см</t>
  </si>
  <si>
    <t>Набавка, транспорт и вградување на бетонски рабници 18/24 МБ 40 на темел од МБ20 со фугирање</t>
  </si>
  <si>
    <t>Набавка, транспорт и вградување на бетонски рабници 8/15 МБ 40 на темел од МБ20 со фугирање</t>
  </si>
  <si>
    <t>Набавка, транспорт и вградување на бетонски павер елементи за тротоар поставен на ситен песок од 3-5см</t>
  </si>
  <si>
    <t>Забрана за сообраќај во едната насока</t>
  </si>
  <si>
    <t>Задолжителна насока</t>
  </si>
  <si>
    <t>Обележан пешачки премин</t>
  </si>
  <si>
    <t>Пат со еднонасочен сообраќај</t>
  </si>
  <si>
    <t>Престројување на моторни возила</t>
  </si>
  <si>
    <t>V.9</t>
  </si>
  <si>
    <t>V.10</t>
  </si>
  <si>
    <t>РЕКАПИТУЛАР - Ул. Kузман Шапкарев</t>
  </si>
  <si>
    <t>СЕ ВКУПНО за Ул. Aнтон Кецкаров:</t>
  </si>
  <si>
    <t xml:space="preserve">Обележување и осигурување на трасата </t>
  </si>
  <si>
    <t xml:space="preserve">Вадење на постоечки асфалт  д=7 цм </t>
  </si>
  <si>
    <t>м2</t>
  </si>
  <si>
    <t>Изместување на бандери</t>
  </si>
  <si>
    <t xml:space="preserve">Вадење постоечки бехатон </t>
  </si>
  <si>
    <t>Набавка , транспорт и изведба на уличен сливник заедно со решетка - сливник со носивост 400 КН .</t>
  </si>
  <si>
    <t xml:space="preserve">Набавка , транспорт и монтажа заедно со поврзување на  Ø 250 СН8 . </t>
  </si>
  <si>
    <t>I.9</t>
  </si>
  <si>
    <t xml:space="preserve">Набавка , транспорт и монтажа заедно со поврзување на Ø 125 испод тротоари како помошна инсталација од двете страни на тротоарот се водат по две линии . </t>
  </si>
  <si>
    <t>I.10</t>
  </si>
  <si>
    <t>Набавка , транспорт и монтажа на бетонски конусен дел заедно со капак лесен тип 160 КН , и подлога од бетон за резервна инсталација .</t>
  </si>
  <si>
    <t>НАПОМЕНА: во цена на градежниот шут од асфалт ,  бехатон и друго да се предвиди и транспорт до соодветна депонија за транспорт .</t>
  </si>
  <si>
    <t xml:space="preserve">Ископ на постоечки тампон 3-та кат. д=25 цм , ископ на канал за  инсталација 40/80
Л=2х 730*0.4*0.8=467.2 м3 </t>
  </si>
  <si>
    <t>м3</t>
  </si>
  <si>
    <t xml:space="preserve">НАПОМЕНА: ископот да се даде со цена за транспорт </t>
  </si>
  <si>
    <t>IV. ГОРЕН СТРОЈ</t>
  </si>
  <si>
    <t xml:space="preserve">Столбови со монтажа </t>
  </si>
  <si>
    <t>Пешачки премини и линии</t>
  </si>
  <si>
    <t>ПОДГОТВИТЕЛНИ РАБОТИ</t>
  </si>
  <si>
    <t>Изведување на ЕЕ приклучок, комплет со доводен кабел, електронско броило за директно мерење на активна електрична енергија и осигурувачи. Изведува ЕВН Македонија, комплет, во според Електроенергетската согласност и новите мрежни правила. Разводната табла да се изработи со два посебни дела, дел за електричниот развод и посебен дел за системот за автоматска регулација на осветлувањето.</t>
  </si>
  <si>
    <t>ЗЕМЈАНИ РАБОТИ</t>
  </si>
  <si>
    <t xml:space="preserve">Набавка и полагање на опозорителна лента 20цм над положениот кабел. </t>
  </si>
  <si>
    <t>Транспорт на ископаниот материал до депонија 5-7км со растресивост 20%.</t>
  </si>
  <si>
    <t>АРМИРАЧКИ РАБОТИ</t>
  </si>
  <si>
    <t>БЕТОНСКИ РАБОТИ</t>
  </si>
  <si>
    <t>Набавка, трнаспорт и уградување на бетон МБ30 за стопите со димензии   0,8мх0.8м и длабочина 0.8м</t>
  </si>
  <si>
    <t>МОНТАЖНИ РАБОТИ</t>
  </si>
  <si>
    <t>Набавка, транспорт и монтажа на челичен топллопоцинкован четрисегментен столб со висина 8.0m со една лира . Долниот дел да е со височина h=2.0m и ф 159, вториот дел h=2.85m и ф=133, третиот дел h=2.85m, ф 101.6 и горниот дел  h=0.3m, ф 60, (Технички цртеж е даден во прилог). Во него да има вградено разводна табла со IP-54 степен на заштита, опремана со терминален блок за кабли до 35мм2 и излез за кабел NYY 3х1,5 mm2 преку EZ 10 А осигурач за секоја светилка посебно. Гаранција за челично топлопоцинкованите столбови 25 години. Столбовите да се со следниве европски регулативи: PN-EN40,PN-EN 1991-1-4:2008, PN-EN 485-3, ENA W6060 и CE Сертификат или слична.</t>
  </si>
  <si>
    <t>Набавка, транспорт и монтажа на еднострани метални поцинкувани држачи l=0.5m, Ф60мм агол 105 степени за поставување  на светлосна арматура.</t>
  </si>
  <si>
    <t xml:space="preserve"> ЕЛЕКТРИЧНИ  ИНСТАЛАЦИИ</t>
  </si>
  <si>
    <t xml:space="preserve"> Кабли</t>
  </si>
  <si>
    <t>Набавка и полагање на кабел во земјан ров со претходна поставување на ребрасто црево Ф70, кабел тип NYY 4x16mm2.</t>
  </si>
  <si>
    <t>Набавка и полагање на поставување на ребрасто црево Ф70 со слободни краеви по 1м над бетонската стопа.</t>
  </si>
  <si>
    <t>Набавка и полагање на кабел NYY-J 3x1.5mm2 за поврзување на светилката со табличката во столбот.
40*8=320</t>
  </si>
  <si>
    <t>Набавка и полагање на кабел NYY 3x2.5mm2 во тотра црево Ф21 (подготовка за модернизација на јавното осветлување).</t>
  </si>
  <si>
    <t>Набавка и полагање на поцинкована трака FeZn 25х4mm низ цела должина на ровот и поврзување на секој метален столб во трупот на столбот со М8 мутер и добро заварена трака на штраф.</t>
  </si>
  <si>
    <t>Изработка на заземјување на железен столб со  приклучок  на плочите (вкрстени) 60х60 и дел од поцинкованата лента</t>
  </si>
  <si>
    <t>Премачкување на лента за заземјување FeZn 25х4mm со врел битумен до 30цм до излез од земја и до спојот на столбот, како и на вкрсното парче во земја на спојот на лентата.</t>
  </si>
  <si>
    <t>кг</t>
  </si>
  <si>
    <t>Набавка и монтажа на ормар со димензии 600х500х200мм, изработен од двапати декапиран лим со дебелина од 2мм, офарбен со стандрдна печена боја RAL7035, со степен на заштита ИП65. Ормарот ќе биде дводелен, енергетски дел и разводен дел со управувачки елементи. Управувањето на уличното светло ќе биде преку фотореле и астрономски часовник преку ЦН склопки. Ова позиција се предвидува комплет со земјани и бетонски работи.</t>
  </si>
  <si>
    <t>Дистрибутивен дел</t>
  </si>
  <si>
    <t>*1 пар ножасти осигурачи NVOO-63A, 3p</t>
  </si>
  <si>
    <t>*1 пар осигурач-раставувач со фиока, комплет со патрони 63А, 3п</t>
  </si>
  <si>
    <t>*1 пар контактор CNM-40A</t>
  </si>
  <si>
    <t>*1 пар гребенаст прекинувач BS10-51</t>
  </si>
  <si>
    <t>*2 пар автоматски осиг. Б10А/1п</t>
  </si>
  <si>
    <t>*1 пар автоматски осиг. Б63А/3п</t>
  </si>
  <si>
    <t>*1 пар астрономски часовник</t>
  </si>
  <si>
    <t>*1 пар лед сијалица 8W за монтажа во разводна табла</t>
  </si>
  <si>
    <t>*1 пар тастер прекинувач за палење сијалица во РТ.</t>
  </si>
  <si>
    <t>Набавка, испорака и монтажа на LED светилка IP65, Class 1, 4000K 80W, 8000lm Samsung led modul CRI &gt;80, алуминиумско тело, монтажа на конзола од Ф42 до Ф60,  работна температурен опсег од   -30 до +50оС. Агол на регулација  0-15о или слична. Напојување изработено само од пасивни елементи кое овозможува долг живот од над 50 000h. Димензиja: 615mm x 166mm R32. ЕN 60598-1, EN 60598-2-3. Code: 8080
За улично осветлување</t>
  </si>
  <si>
    <t>Ситен материал потребен за изработка на електрична инсталација.</t>
  </si>
  <si>
    <t>Изработка на еднополна шема на изведбена ситуација (изведбени работи)</t>
  </si>
  <si>
    <t>Изработка на проект за времен режим на
сообраќај во тек на градба за патишта и
инфраструктура</t>
  </si>
  <si>
    <t>паушал</t>
  </si>
  <si>
    <t>Одржување на времен режим на сообраќај</t>
  </si>
  <si>
    <t>Сечење на постоечка асфалтна конструкција попречно и подолжно, за вградување на нов асфалт, сечење со пила до 15 см</t>
  </si>
  <si>
    <t>Рушење на постоечки асфалт д=10см со утовари транспорт до депонија по избор на
Инвеститорот</t>
  </si>
  <si>
    <t>Рушење на постоечки тротоари од бехатон плочки или асфалт со утовар и транспорт до депонија по избор на Инвеститорот</t>
  </si>
  <si>
    <t>Демонтажа на канделабри,телефонски столбови и електрични бандери,билборди,транспорт и нивно складирање во скалдиште по избор на Инвеститорот</t>
  </si>
  <si>
    <t>Рушење на постоечки шахти и сливници со
утовар и транспорт до депонија по избор
 на Инвеститорот</t>
  </si>
  <si>
    <t>Рушење на рабници 18/24 и 8/15 со утовар и транспорт до депонија по избор на
Инвеститорот</t>
  </si>
  <si>
    <t>Ископ на земјан материјал од III и IV категорија во широк откоп со утовар и  транспорт на ископаниот материјал до депонија по избор на Изведувачот</t>
  </si>
  <si>
    <t>Набавка,транспорт и монтажа на Бетонски Шахти-конусен дел заедно со капак лесен тип 160КН и бетонска подлога-за резервна ПВЦ инсталација</t>
  </si>
  <si>
    <t>Напомена:цена на ископ да се даде заедно со транспорт до депонија-</t>
  </si>
  <si>
    <t xml:space="preserve">Изработка на дренажа </t>
  </si>
  <si>
    <t>Песок д=5 цм</t>
  </si>
  <si>
    <t>Мршав бетон 0,03м3/м'</t>
  </si>
  <si>
    <t>Филтерски материјал 0,28м3/м'</t>
  </si>
  <si>
    <t>Премачкување на споевите на стар со нов
асфалт како и работните споеви со РБ200</t>
  </si>
  <si>
    <t xml:space="preserve">Набавка, транспорт и машинско вградување на асфалт бетон АБ - 11с </t>
  </si>
  <si>
    <t>Набавка, транспорт и машинско вградување на битуменизиран носив слој БНС 22 а</t>
  </si>
  <si>
    <t>Прскање со битуменска емулзија за спој БНС со АБ</t>
  </si>
  <si>
    <t>Набавка, транспорт и вградување на бехатон плочки  d=6 см за изработка на пешачки патеки на подлога од ситен песок, со нанесување и разистирање на ситен песок над плочките и нивно пегање со рачен набивач</t>
  </si>
  <si>
    <t>Набавка, транспорт и вградување на ситен песок под бехатон плочки  со д = (3-5) см</t>
  </si>
  <si>
    <t>Набавка, транспорт и вградување на бетонски рабници со димензии 18/24/ MB40, на бетонска подлога MБ20 и залевање на фугите со заливна маса</t>
  </si>
  <si>
    <t>Набавка, транспорт и вградување на бетонски парковски рабници со димензии 7/21 MB 40,  на бетонска подлога МБ20 и залевање на фугите со заливна маса од цементен малтер</t>
  </si>
  <si>
    <t xml:space="preserve"> Знаци  3 х 900</t>
  </si>
  <si>
    <t>Знаци  600 х 1200</t>
  </si>
  <si>
    <t xml:space="preserve">Столбови </t>
  </si>
  <si>
    <t xml:space="preserve"> Пешачки премини и линии</t>
  </si>
  <si>
    <t>Демонтирање и повторно поставување на бекатон плочки   0,8мх209м.</t>
  </si>
  <si>
    <t>Набавка, транспорт и монтажа на бекатон плочки.</t>
  </si>
  <si>
    <t>Набавка, транспорт и монтажа на двострани метални поцинкувани држачи l=0.5m, Ф60мм агол 105 степени за поставување  на светлосна арматура.</t>
  </si>
  <si>
    <t>ЕЛЕКТРИЧНИ ИНСТАЛАЦИИ</t>
  </si>
  <si>
    <t>КАБЛИ</t>
  </si>
  <si>
    <t>дистрибутивен  дел</t>
  </si>
  <si>
    <t>*1 пар автоматски осиг. Б25А/3п</t>
  </si>
  <si>
    <t>команден дел</t>
  </si>
  <si>
    <t>Набавка, испорака и монтажа на LED светилка IP65, Class 1, 4000K 80W, 8000lm  led modul       CRI &gt;80, алуминиумско тело, монтажа на конзола од Ф42 до Ф60,  работна температурен опсег од   -30 до +50оС. Агол на регулација  0-15о или слична. Напојување изработено само од пасивни елементи кое овозможува долг живот од над 50 000h. Димензиja: 615mm x 166mm R32. ЕN 60598-1, EN 60598-2-3. Code: 8080
За улично осветлување</t>
  </si>
  <si>
    <t>Обележување и осигурување на трасата спрема приложени графички и нумерички податоци и одржување на колците во текот на изведување на работите</t>
  </si>
  <si>
    <t>Изработка, валирање на подтло</t>
  </si>
  <si>
    <t>Изработка на банкини со механичка стабилизација, (просечен слој 7см)</t>
  </si>
  <si>
    <t xml:space="preserve"> Реконструкција на локална улица ˮАнтон Кецкаров ˮ - Општина Ѓорче Петров, Скопје</t>
  </si>
  <si>
    <t>I ВКУПНО</t>
  </si>
  <si>
    <t>II ВКУПНО</t>
  </si>
  <si>
    <t>IV.ГОРЕН СТРОЈ</t>
  </si>
  <si>
    <t>IV.1</t>
  </si>
  <si>
    <r>
      <t>IV.2</t>
    </r>
    <r>
      <rPr>
        <sz val="11"/>
        <color indexed="8"/>
        <rFont val="Calibri"/>
        <family val="2"/>
      </rPr>
      <t/>
    </r>
  </si>
  <si>
    <r>
      <t>IV.3</t>
    </r>
    <r>
      <rPr>
        <sz val="11"/>
        <color indexed="8"/>
        <rFont val="Calibri"/>
        <family val="2"/>
      </rPr>
      <t/>
    </r>
  </si>
  <si>
    <r>
      <t>IV.4</t>
    </r>
    <r>
      <rPr>
        <sz val="11"/>
        <color indexed="8"/>
        <rFont val="Calibri"/>
        <family val="2"/>
      </rPr>
      <t/>
    </r>
  </si>
  <si>
    <t>IV ВКУПНО</t>
  </si>
  <si>
    <t>V ВКУПНО</t>
  </si>
  <si>
    <t>VI. ЕЛЕКТРО ИНСТАЛАЦИИ</t>
  </si>
  <si>
    <t>VI.1</t>
  </si>
  <si>
    <r>
      <t>VI.2</t>
    </r>
    <r>
      <rPr>
        <sz val="11"/>
        <color indexed="8"/>
        <rFont val="Calibri"/>
        <family val="2"/>
      </rPr>
      <t/>
    </r>
  </si>
  <si>
    <r>
      <t>VI.3</t>
    </r>
    <r>
      <rPr>
        <sz val="11"/>
        <color indexed="8"/>
        <rFont val="Calibri"/>
        <family val="2"/>
      </rPr>
      <t/>
    </r>
  </si>
  <si>
    <r>
      <t>VI.4</t>
    </r>
    <r>
      <rPr>
        <sz val="11"/>
        <color indexed="8"/>
        <rFont val="Calibri"/>
        <family val="2"/>
      </rPr>
      <t/>
    </r>
  </si>
  <si>
    <r>
      <t>VI.5</t>
    </r>
    <r>
      <rPr>
        <sz val="11"/>
        <color indexed="8"/>
        <rFont val="Calibri"/>
        <family val="2"/>
      </rPr>
      <t/>
    </r>
  </si>
  <si>
    <r>
      <t>VI.6</t>
    </r>
    <r>
      <rPr>
        <sz val="11"/>
        <color indexed="8"/>
        <rFont val="Calibri"/>
        <family val="2"/>
      </rPr>
      <t/>
    </r>
  </si>
  <si>
    <t>VI ВКУПНО</t>
  </si>
  <si>
    <t>ВКУПНО за VI. ЕЛЕКТРО ИНСТАЛАЦИИ:</t>
  </si>
  <si>
    <t xml:space="preserve"> Реконструкција на локална улица ˮКузман Шапкаревˮ - Општина Ѓорче Петров, Скопје</t>
  </si>
  <si>
    <t>Коли
чина</t>
  </si>
  <si>
    <t>Вк. Цена
(ден. без ДДВ)</t>
  </si>
  <si>
    <t xml:space="preserve">  ПРЕДМЕР ПРЕСМЕТКА</t>
  </si>
  <si>
    <t>СЕ ВКУПНО за Ул. Антон Кецкаров (ден. без ДДВ):</t>
  </si>
  <si>
    <t>СЕ ВКУПНО ОПШТИНА ЃОРЧЕ ПЕТРОВ  (ден. без ДДВ):</t>
  </si>
  <si>
    <t xml:space="preserve"> Реконструкција на локална улица ˮГоце Делчевˮ - Општина Тетово</t>
  </si>
  <si>
    <t>VI.7</t>
  </si>
  <si>
    <t>VI.8</t>
  </si>
  <si>
    <t>VI.9</t>
  </si>
  <si>
    <t>VI.10</t>
  </si>
  <si>
    <t>VI.11</t>
  </si>
  <si>
    <t>VI.12</t>
  </si>
  <si>
    <t xml:space="preserve"> ВКУПНО градежно занаетчиски работи</t>
  </si>
  <si>
    <t>VI.13</t>
  </si>
  <si>
    <t>VI.14</t>
  </si>
  <si>
    <t>VI.15</t>
  </si>
  <si>
    <t>VI.16</t>
  </si>
  <si>
    <t>VI.17</t>
  </si>
  <si>
    <t>VI.18</t>
  </si>
  <si>
    <t>VI.19</t>
  </si>
  <si>
    <t>VI.20</t>
  </si>
  <si>
    <t>VI.21</t>
  </si>
  <si>
    <t>VI.22</t>
  </si>
  <si>
    <t>VI.23</t>
  </si>
  <si>
    <t xml:space="preserve"> ВКУПНО  електрични  инталации</t>
  </si>
  <si>
    <t>VI  ВКУПНО</t>
  </si>
  <si>
    <t xml:space="preserve"> Реконструкција на локална улица ˮГоце Стојчевски ˮ - Општина Тетово</t>
  </si>
  <si>
    <t>IV.5</t>
  </si>
  <si>
    <t>IV.6</t>
  </si>
  <si>
    <t>IV.7</t>
  </si>
  <si>
    <t>IV.8</t>
  </si>
  <si>
    <t>IV.9</t>
  </si>
  <si>
    <t>IV.10</t>
  </si>
  <si>
    <t xml:space="preserve"> ВКУПНО градежно занаетчики работи  </t>
  </si>
  <si>
    <t>VI.24</t>
  </si>
  <si>
    <t>VI.25</t>
  </si>
  <si>
    <t>VI.26</t>
  </si>
  <si>
    <t>VI.27</t>
  </si>
  <si>
    <t>VI.28</t>
  </si>
  <si>
    <t>VI.29</t>
  </si>
  <si>
    <t>Нивелирање на постоечки шахти - подигање, спуштање и бетонирање според детал .</t>
  </si>
  <si>
    <t>Име на Понудувачот:</t>
  </si>
  <si>
    <t>Име на овластениот потписник:</t>
  </si>
  <si>
    <t>Потпис и печат</t>
  </si>
  <si>
    <t>СЕ ВКУПНО за Ул. Гоце Делчев (ден. без ДДВ):</t>
  </si>
  <si>
    <t>СЕ ВКУПНО за Ул. Гоце Стојчевски (ден. без ДДВ):</t>
  </si>
  <si>
    <t>СЕ ВКУПНО ОПШТИНА ТЕТОВО (ден. без ДДВ):</t>
  </si>
  <si>
    <t>III ВКУПНО</t>
  </si>
  <si>
    <t xml:space="preserve">Поврзување на кабел во вази за наизменично палење на арматури </t>
  </si>
  <si>
    <t>Набавка и полагање на кабел NYY-J 3x1.5mm2 за поврзување на светилката со табличката во столбот.
12*8=96</t>
  </si>
  <si>
    <t>Набавка и полагање на поставување на ребрасто црево Ф50 со слободни краеви по 1м над бетонската стопа.</t>
  </si>
  <si>
    <t>*1 пар ножасти осигурачи NVOO-40A, 3p</t>
  </si>
  <si>
    <t>*1 пар контактор CNM-25A</t>
  </si>
  <si>
    <t>*1 пар гребенаст прекинувач BS25-10</t>
  </si>
  <si>
    <t xml:space="preserve"> Реконструкција на локален пат до село Зубовце  - Општина Врапчиште</t>
  </si>
  <si>
    <t>Ископ на земјан материјал од III категорија  со утовар и  транспорт на ископаниот материјал до депонија одредена и обезбедена од Инвеститорот</t>
  </si>
  <si>
    <t>Набавка, транспорт и вградување  на  полипропиленски коругирани цевки na подлога од песок со следните карактеристики PP-HM ID 300 mm, SN16, вградување под премини кон обработливо земјиште</t>
  </si>
  <si>
    <t xml:space="preserve">Набавка, транспорт и вградување  на цевасти пропусти (полипропиленски коругирани цевки на подлога од песок со следните карактеристики PP-HM ID 400 mm, SN16, комплет со влезно излезни глави) </t>
  </si>
  <si>
    <t>СЕ ВКУПНО за пат до село Зубовце (ден. без ДДВ):</t>
  </si>
  <si>
    <t>СЕ ВКУПНО ОПШТИНА ВРАПЧИШТЕ  (ден. без ДДВ):</t>
  </si>
  <si>
    <t xml:space="preserve">ДЕЛ 2 - РЕКАПИТУЛАР </t>
  </si>
  <si>
    <t>ВКУПНО ДЕЛ 2 (ден. без ДДВ):</t>
  </si>
  <si>
    <t>СЕ ВКУПНО ДЕЛ 2 (ден. без ДДВ):</t>
  </si>
  <si>
    <t>НЕПРЕДВИДЕНИ РАБОТИ: 10% (десет проценти) од вкупната цена за ДЕЛ 2</t>
  </si>
  <si>
    <t>СЕ ВКУПНО за Ул. Кузман Шапкарев (ден. без ДДВ):</t>
  </si>
  <si>
    <t xml:space="preserve"> ВКУПНО земјани работи</t>
  </si>
  <si>
    <t xml:space="preserve"> ВКУПНО армирачки работи</t>
  </si>
  <si>
    <t xml:space="preserve"> ВКУПНО бетонски работи</t>
  </si>
  <si>
    <t xml:space="preserve"> ВКУПНО монтажни работи</t>
  </si>
  <si>
    <t>Напомена: овие позиции ќе се изведат од страна на Општина Тетово</t>
  </si>
  <si>
    <t xml:space="preserve"> ВКУПНО монтажни работи   </t>
  </si>
  <si>
    <t>202 Задолжително запирање</t>
  </si>
  <si>
    <t>235(30)Ограничување на брзината    30 км/час</t>
  </si>
  <si>
    <t>Столбче за поставување на сообраќаен знак(бела боја)</t>
  </si>
  <si>
    <t>Полна СТОП линија со дебелина од 0,5m</t>
  </si>
  <si>
    <t>Полна линија со дебелина од 0,12m</t>
  </si>
  <si>
    <t>STOP                                        (1 ознака)</t>
  </si>
  <si>
    <t>Напомена:
Овие позиции ќе се изведат од страна на Општина Тетово</t>
  </si>
  <si>
    <t>Команден дел</t>
  </si>
  <si>
    <t>м1</t>
  </si>
  <si>
    <t>А. ОПШТИ НАПОМЕНИ:</t>
  </si>
  <si>
    <t>А.1</t>
  </si>
  <si>
    <t>А.2</t>
  </si>
  <si>
    <t>А.3</t>
  </si>
  <si>
    <t>А.4</t>
  </si>
  <si>
    <t>А.5</t>
  </si>
  <si>
    <t>А.6</t>
  </si>
  <si>
    <t>А.7</t>
  </si>
  <si>
    <t>А.8</t>
  </si>
  <si>
    <t>А.9</t>
  </si>
  <si>
    <t>А.10</t>
  </si>
  <si>
    <t>А.11</t>
  </si>
  <si>
    <t>А.12</t>
  </si>
  <si>
    <t>Рушење на постоечки коловоз д=7см со утовар и транспорт до депонија по избор на Изведувачот</t>
  </si>
  <si>
    <t>Рушење на бетонски површини со утовар и транспорт до депонија по избор на Изведувачот</t>
  </si>
  <si>
    <t>Демонтажа на канделабри и бандери со транспорт и нивно складирање во скалдиште по избор на Изведувачот</t>
  </si>
  <si>
    <t>Машински ископ на матрејал од III i IV категорија од траса со утовар и транспорт до депонија по избор на Изведувачот</t>
  </si>
  <si>
    <t>Знаци  3 х 900</t>
  </si>
  <si>
    <t xml:space="preserve">Расчистување на трасата од шут, камења, грмушки, дрвја со утовар и транспорт до времена депонија одредена и обезбедена од Изведувачот </t>
  </si>
  <si>
    <t xml:space="preserve">За сите работи содржани во Предмер Пресметката, Изведувачот треба да ги применува техничките прописи, градежните норми и применливите стандарди во Република Северна Македонија како и позитивната пракса. </t>
  </si>
  <si>
    <t>При формирање на единечните цени, Изведувачот треба да има предвид  дека цените содржани во Предмер Пресметката се целосно вклучителни вредности на работите опишани со позициите, вклучувајќи ги сите трошоци како и трошоци што може да бидат потребни за изведба на работите опишани со позициите, заедно со сите привремени работи и инсталации што може да бидат неопходни како и сите општи ризици и обврски што се утврдени со документите на кои се заснова понудата. Се претпоставува дека сите менаџерски трошоци, трошоци за тековни лабораториски тестирања за докажување на квалитет на изведените работи како и профит се содржани во единечните цени на Предмер Пресметката.</t>
  </si>
  <si>
    <t>Се препорачува на Изведувачот пред доставување на понудата да ја посети локацијата, да ја проучи проектната документација и соодветно на тоа да ја формира цената. Во случај некои позиции да не се јасни, задолжително да се обрати до Инвеститорот за појаснување на истите.  Докoлку писмено не се обрати во текот на тендерската постапка се подразбира дека нема нејасни позиции.</t>
  </si>
  <si>
    <t xml:space="preserve">Сите мерки за заштита при работа мора да бидат преземени на градилиштето во согласност со применливата позитивна законска и подзаконска легислатива. 
</t>
  </si>
  <si>
    <t xml:space="preserve">Пред почетокот на работите за секоја позиција, Изведувачот мора да достави на одобрување до Надзорниот орган комплетни атести за квалитетот на сите материјали кои ќе ги употреби при изведба на таа позиција. Изведувачот ќе мора да изработи и достави на одобрување до Надзорниот орган План за контрола на квалитет на работите, во кој ќе бидат презентирани методологии за изведба и начин на контрола при постигнување на бараниот квалитет на завршните работи, претходно дефиниран од Инвеститорот. Изведувачот врши претходни, контролни и тековни истражувања и испитувања во сопствени лабаратории или специјализирани институции со соодветна опрема за истражување и испитување. Атестите и сите податоци од испитувањата Изведувачот ги става на располагање на Надзорниот орган во бараниот обем и форма. Пред доставување на Завршната ситуација, Изведувачот ќе достави Завршен елаборат за постигнатиот квалитет. </t>
  </si>
  <si>
    <t>Изведувачот има обврска, по завршувањето на работите да изработи Проект на изведена состојба во согласност со применливата позитивна законска легислатива. Проектот на изведена состојба треба да претставува веродостојна проектна снимка на фактичката изведена состојба на градбата, со реални и разработени детални цртежи и пресеци, со детален опис на изведените работи и позитивни резултати од лабараториските испитувања, сѐ во согласност со одобрените дополни кон основниот проект и неговите прифатени измени.  Проектот на изведена состојба треба биде доставен до Надзорниот орган на одобрување. Проектот на изведена состојба треба да се предаде во оригинал, 3 хартиени копии и електронска копија на ЦД.</t>
  </si>
  <si>
    <t>А.13</t>
  </si>
  <si>
    <t xml:space="preserve">Изведувачот има обврска да изврши дополнителнителни геотехнички истражни работи онаму каде што е утврдено дека овие работи не се извршени за време на проектирањето од оправдани причини, или истите се ценат за недоволни, или пак ако во текот на изградбата се јавила потреба за нив, како и дополнителни лабораториски тестирања доколку има потреба. Надзорниот орган треба да ја потврди потребата од дополнителни геотехнички истражувања и лабораториски тестирања. </t>
  </si>
  <si>
    <t>А.14</t>
  </si>
  <si>
    <t>А.15</t>
  </si>
  <si>
    <t xml:space="preserve">Изведувачот има обврска да достави доказ (приложи копија ) дека набавените материјали  се произведени во компании кои поседуваат дозвола за ИСКЗ (интегрирано спречување и контрола на загадувањето), сѐ во согласност со применливата позитивна законска и подзаконска легислатива.
</t>
  </si>
  <si>
    <t>Ед. мера</t>
  </si>
  <si>
    <t>Ед. цена (ден. без ДДВ)</t>
  </si>
  <si>
    <t>00. ОПШТИ РАБОТИ</t>
  </si>
  <si>
    <t>Поставување на траса и изработка на цртежи</t>
  </si>
  <si>
    <t>Изработка на план за контрола на квалитет</t>
  </si>
  <si>
    <t>Дополнителни геотехнички истражувања и лабораториски тестирања</t>
  </si>
  <si>
    <t xml:space="preserve">Дислокација на објекти </t>
  </si>
  <si>
    <t>Изработка на проект на изведена состојба</t>
  </si>
  <si>
    <t>Изработка или подобрување на објекти за чувствителните групи на корисници</t>
  </si>
  <si>
    <t>00. ВКУПНО</t>
  </si>
  <si>
    <t>/</t>
  </si>
  <si>
    <t>ВКУПНО за 00. ОПШТИ РАБОТИ:</t>
  </si>
  <si>
    <t>Изработка на Сообраќаен проект за времен режим на сообраќај</t>
  </si>
  <si>
    <t>Набавка и полагање на кабел во земјан ров со претходна поставување на ребрасто црево Ф50, кабел тип NYY 4x16mm2.</t>
  </si>
  <si>
    <t>Одржување на сообраќајна сигнализација за време на изведбата на градежни работи.</t>
  </si>
  <si>
    <t>Одржување на сообраќајна сигнализација за време на изведба на градежните работи.</t>
  </si>
  <si>
    <t>III. ГОРЕН СТРОЈ</t>
  </si>
  <si>
    <r>
      <t>III.2</t>
    </r>
    <r>
      <rPr>
        <sz val="11"/>
        <color indexed="8"/>
        <rFont val="Calibri"/>
        <family val="2"/>
      </rPr>
      <t/>
    </r>
  </si>
  <si>
    <r>
      <t>III.3</t>
    </r>
    <r>
      <rPr>
        <sz val="11"/>
        <color indexed="8"/>
        <rFont val="Calibri"/>
        <family val="2"/>
      </rPr>
      <t/>
    </r>
  </si>
  <si>
    <r>
      <t>III.4</t>
    </r>
    <r>
      <rPr>
        <sz val="11"/>
        <color indexed="8"/>
        <rFont val="Calibri"/>
        <family val="2"/>
      </rPr>
      <t/>
    </r>
  </si>
  <si>
    <r>
      <t>III.5</t>
    </r>
    <r>
      <rPr>
        <sz val="11"/>
        <color indexed="8"/>
        <rFont val="Calibri"/>
        <family val="2"/>
      </rPr>
      <t/>
    </r>
  </si>
  <si>
    <t>IV. ВЕРТИКАЛНА И ХОРИЗОНТАЛНА СИГНАЛИЗАЦИЈА</t>
  </si>
  <si>
    <t>IV.2</t>
  </si>
  <si>
    <t>IV.3</t>
  </si>
  <si>
    <t>IV.4</t>
  </si>
  <si>
    <t>V. ЕЛЕКТРО ИНСТАЛАЦИИ</t>
  </si>
  <si>
    <t>V.11</t>
  </si>
  <si>
    <t>V.12</t>
  </si>
  <si>
    <t>V.13</t>
  </si>
  <si>
    <t>V.14</t>
  </si>
  <si>
    <t>V.15</t>
  </si>
  <si>
    <t>V.16</t>
  </si>
  <si>
    <t>V.17</t>
  </si>
  <si>
    <t>V.18</t>
  </si>
  <si>
    <t>V.19</t>
  </si>
  <si>
    <t>V.20</t>
  </si>
  <si>
    <t>V.21</t>
  </si>
  <si>
    <t>V.22</t>
  </si>
  <si>
    <t>V.23</t>
  </si>
  <si>
    <t>ВКУПНО за III. ГОРЕН СТРОЈ:</t>
  </si>
  <si>
    <t>ВКУПНО за IV. ВЕРТИКАЛНА И ХОРИЗОНТАЛНА СИГНАЛИЗАЦИЈА:</t>
  </si>
  <si>
    <t>ВКУПНО за V. ЕЛЕКТРО ИНСТАЛАЦИИ:</t>
  </si>
  <si>
    <t>III.4</t>
  </si>
  <si>
    <t>III.5</t>
  </si>
  <si>
    <t>III.6</t>
  </si>
  <si>
    <t>III.7</t>
  </si>
  <si>
    <t>III.8</t>
  </si>
  <si>
    <t>III.9</t>
  </si>
  <si>
    <t>IV. ВЕРТИКАЛНА И ХОРИЗОНТАЛНА СИГНАЛИЗАЦИЈА (набавка транспорт и монтажа)</t>
  </si>
  <si>
    <r>
      <t xml:space="preserve">БАРАЊЕ ЗА ПОНУДИ - Тендер 1 - Дел 2- </t>
    </r>
    <r>
      <rPr>
        <b/>
        <u/>
        <sz val="11"/>
        <color indexed="8"/>
        <rFont val="StobiSerif Regular"/>
        <family val="3"/>
      </rPr>
      <t>АНЕКС БР. 2</t>
    </r>
    <r>
      <rPr>
        <b/>
        <sz val="11"/>
        <color indexed="8"/>
        <rFont val="StobiSerif Regular"/>
        <family val="3"/>
      </rPr>
      <t xml:space="preserve">
Реф. Бр.: LRCP-9034-MK-RFB-A.2.1.1 - Тендер 1 - Дел 2
</t>
    </r>
    <r>
      <rPr>
        <b/>
        <sz val="11"/>
        <rFont val="StobiSerif Regular"/>
        <family val="3"/>
      </rPr>
      <t>Градежни работи за подобрување на инфраструктурата на локалните патишта на избрани општини согласно изработени Основни проекти за градежни работи</t>
    </r>
  </si>
  <si>
    <r>
      <t>Изведувачот има обврска да изврши набавка, транспорт и поставување на 2 информативни табли изработени согласно применливата позитивна законска и подзаконска легислатива. Димензиите и содржината претставена на таблата треба да биде усогласена и одобрена од страна на Инвеститорот.</t>
    </r>
    <r>
      <rPr>
        <b/>
        <sz val="11"/>
        <color rgb="FFFF0000"/>
        <rFont val="StobiSerif Regular"/>
        <family val="3"/>
      </rPr>
      <t xml:space="preserve"> </t>
    </r>
  </si>
  <si>
    <r>
      <t>Изведувачот има обврска да ги примени сите мерки предвидени со документите за заштита на животната средина  и социјални аспекти. Изведувачот има обврска целиот градежен шут /отпад  да го транспортира на депонијата за градежен шут/отпад кој ќе му го одреди и назначи Општината (крајниот корисник).                                                                                                                                               
Во случај да има потреба од времено одлагалиште за материјали кои не се еколошки штетни за околината, Изведувачот е должен на сопствен трошок истото да го обезбеди во согласност со општината на чија територија се наоѓа.</t>
    </r>
    <r>
      <rPr>
        <sz val="11"/>
        <rFont val="StobiSerif Regular"/>
        <family val="3"/>
      </rPr>
      <t xml:space="preserve"> По завршување на работите локацијата да ја уреди и врати во првобитна состојба и писмено да го извести Надзорниот орган, за што ќе се состави Записник.</t>
    </r>
  </si>
  <si>
    <r>
      <t xml:space="preserve"> Изведувачот е должен по завршување на работите, локациите кои привремено ги користи за сопствени потреби, на сопствен трошок целосно да ги исчисти, да ги отстрани сите насипи, бетонски подлоги, работни и помошни простории и сл., односно да го врати земјиштето во првобитна состојба. </t>
    </r>
    <r>
      <rPr>
        <sz val="11"/>
        <rFont val="StobiSerif Regular"/>
        <family val="3"/>
      </rPr>
      <t>По завршување на работите локацијата да ја уреди и врати во првобитна состојба и  писмено да го извести Надзорниот орган, за што ќе се состави Записник.</t>
    </r>
  </si>
  <si>
    <r>
      <rPr>
        <sz val="11"/>
        <rFont val="StobiSerif Regular"/>
        <family val="3"/>
      </rPr>
      <t xml:space="preserve">Изведувачот треба да обезбеди, постави и одржува сообраќајна сигнализација и опрема за целото време на изменетиот (ВРЕМЕНИОТ) режим на сообраќај, почитувајќи ги и применувајќи ги во целост условите наведени во одобренијата и согласностите издадени од страна на државните органи.  </t>
    </r>
    <r>
      <rPr>
        <sz val="11"/>
        <color theme="1"/>
        <rFont val="StobiSerif Regular"/>
        <family val="3"/>
      </rPr>
      <t xml:space="preserve">
</t>
    </r>
    <r>
      <rPr>
        <b/>
        <sz val="12"/>
        <color theme="1"/>
        <rFont val="StobiSerif Regular"/>
        <family val="3"/>
      </rPr>
      <t/>
    </r>
  </si>
  <si>
    <r>
      <t xml:space="preserve">Пред почетокот на работите, Општината ќе ги достави на Изведувачот сите податоци и информации за постојни инсталации со кои располага прибавени од различни инситуции. Сите дополнителни дислокации ќе треба да бидат извршени од страна на Изведувачот. Надзорниот орган е должен да ја </t>
    </r>
    <r>
      <rPr>
        <sz val="11"/>
        <rFont val="StobiSerif Regular"/>
        <family val="3"/>
      </rPr>
      <t>констатира и потврди секоја дислокација.</t>
    </r>
  </si>
  <si>
    <r>
      <t xml:space="preserve">Изведувачот има обврска да ги подобри или да изработи објекти </t>
    </r>
    <r>
      <rPr>
        <sz val="11"/>
        <rFont val="StobiSerif Regular"/>
        <family val="3"/>
      </rPr>
      <t xml:space="preserve">(легнати рабници, </t>
    </r>
    <r>
      <rPr>
        <sz val="11"/>
        <color theme="1"/>
        <rFont val="StobiSerif Regular"/>
        <family val="3"/>
      </rPr>
      <t>пристапни рампи и сл. зависно од потребата) за чувствителните групи на корисниции (колички за луѓе со посебни потреби, колички за бебиња, и сл.) со цел да им овозможи на истите непречен пристап до коловоз и од коловоз.</t>
    </r>
  </si>
  <si>
    <r>
      <t xml:space="preserve">БАРАЊЕ ЗА ПОНУДИ - Тендер 1 - Дел 2 - </t>
    </r>
    <r>
      <rPr>
        <b/>
        <u/>
        <sz val="11"/>
        <color indexed="8"/>
        <rFont val="StobiSerif Regular"/>
        <family val="3"/>
      </rPr>
      <t>АНЕКС БР. 2</t>
    </r>
    <r>
      <rPr>
        <b/>
        <sz val="11"/>
        <color indexed="8"/>
        <rFont val="StobiSerif Regular"/>
        <family val="3"/>
      </rPr>
      <t xml:space="preserve">
Реф. Бр.: LRCP-9034-MK-RFB-A.2.1.1 - Тендер 1 - Дел 2
</t>
    </r>
    <r>
      <rPr>
        <b/>
        <sz val="11"/>
        <rFont val="StobiSerif Regular"/>
        <family val="3"/>
      </rPr>
      <t>Градежни работи за подобрување на инфраструктурата на локалните патишта на избрани општини согласно изработени Основни проекти за градежни работи</t>
    </r>
  </si>
  <si>
    <r>
      <t xml:space="preserve">БАРАЊЕ ЗА ПОНУДИ - Тендер 1 - Дел 2 - </t>
    </r>
    <r>
      <rPr>
        <b/>
        <u/>
        <sz val="11"/>
        <rFont val="StobiSerif Regular"/>
        <family val="3"/>
      </rPr>
      <t>АНЕКС БР. 2</t>
    </r>
    <r>
      <rPr>
        <b/>
        <sz val="11"/>
        <rFont val="StobiSerif Regular"/>
        <family val="3"/>
      </rPr>
      <t xml:space="preserve">
Реф. Бр.: LRCP-9034-MK-RFB-A.2.1.1 - Тендер 1 - Дел 2
Градежни работи за подобрување на инфраструктурата на локалните патишта на избрани општини согласно изработени Основни проекти за градежни работи</t>
    </r>
  </si>
  <si>
    <r>
      <rPr>
        <sz val="11"/>
        <rFont val="StobiSerif Regular"/>
        <family val="3"/>
      </rPr>
      <t xml:space="preserve">Изведувачот треба да обезбеди, постави и одржува сообраќајна сигнализација и опрема за целото време на изменетиот (ВРЕМЕНИОТ) режим на сообраќај, почитувајќи ги и применувајќи ги во целост условите наведени во одобренијата и согласностите издадени од страна на државните органи.  </t>
    </r>
    <r>
      <rPr>
        <sz val="11"/>
        <color theme="1"/>
        <rFont val="StobiSerif Regular"/>
        <family val="3"/>
      </rPr>
      <t xml:space="preserve">
</t>
    </r>
    <r>
      <rPr>
        <b/>
        <sz val="11"/>
        <color theme="1"/>
        <rFont val="StobiSerif Regular"/>
        <family val="3"/>
      </rPr>
      <t xml:space="preserve">НАПОМЕНА: </t>
    </r>
    <r>
      <rPr>
        <b/>
        <sz val="11"/>
        <rFont val="StobiSerif Regular"/>
        <family val="3"/>
      </rPr>
      <t xml:space="preserve">За предметната улица Општината има изработено Основен сообраќаен проект за времен режим на сообраќај и за истата ќе обезбеди согласност од државните органи. Документот ќе биде доставен на Изведувачот пред почнување на припремните работи на предметната улица.           </t>
    </r>
  </si>
  <si>
    <t>Набавка,транспорт и уградување на тампонски слој од дробен камен материјал за коловоз д=30 см до потребна збиеност 100Mp</t>
  </si>
  <si>
    <t xml:space="preserve">Изработка на постелка </t>
  </si>
  <si>
    <t xml:space="preserve">Изработка на насип од дробен материал </t>
  </si>
  <si>
    <t xml:space="preserve">Изработка на асф.бетон-слој за абење </t>
  </si>
  <si>
    <t>Изработка на битуменизиран носив слој:</t>
  </si>
  <si>
    <t>Изработка на тампонски слој од:</t>
  </si>
  <si>
    <r>
      <t xml:space="preserve">Знаци  </t>
    </r>
    <r>
      <rPr>
        <sz val="11"/>
        <rFont val="Arial"/>
        <family val="2"/>
      </rPr>
      <t>Ø</t>
    </r>
    <r>
      <rPr>
        <sz val="11"/>
        <rFont val="StobiSerif Regular"/>
        <family val="3"/>
      </rPr>
      <t xml:space="preserve"> 600   600 х 600  со монтажа</t>
    </r>
  </si>
  <si>
    <r>
      <t xml:space="preserve">Набавка транспорт и монтажа на ПВЦ цевки </t>
    </r>
    <r>
      <rPr>
        <sz val="11"/>
        <rFont val="Arial"/>
        <family val="2"/>
      </rPr>
      <t>Ø</t>
    </r>
    <r>
      <rPr>
        <sz val="11"/>
        <rFont val="StobiSerif Regular"/>
        <family val="3"/>
      </rPr>
      <t>125 во две линии од  двете страни на тротоарот Л=4*800=3200м</t>
    </r>
  </si>
  <si>
    <t>Планирање и набивање на подтло, збиеностс према 
технички услови</t>
  </si>
  <si>
    <r>
      <t xml:space="preserve">Пластична полуперфорирана цевка </t>
    </r>
    <r>
      <rPr>
        <sz val="11"/>
        <rFont val="Arial"/>
        <family val="2"/>
      </rPr>
      <t>Ø</t>
    </r>
    <r>
      <rPr>
        <sz val="11"/>
        <rFont val="StobiSerif Regular"/>
        <family val="3"/>
      </rPr>
      <t xml:space="preserve"> 150 со собирна површина 3%</t>
    </r>
  </si>
  <si>
    <r>
      <t xml:space="preserve"> Знаци  </t>
    </r>
    <r>
      <rPr>
        <sz val="11"/>
        <rFont val="Arial"/>
        <family val="2"/>
      </rPr>
      <t>Ø</t>
    </r>
    <r>
      <rPr>
        <sz val="11"/>
        <rFont val="StobiSerif Regular"/>
        <family val="3"/>
      </rPr>
      <t xml:space="preserve"> 600   600 х 600</t>
    </r>
  </si>
  <si>
    <t>Транспорт на ископаниот материјал до депонија 5-7км со растресивост до 20%</t>
  </si>
  <si>
    <t>Изработка на канавки согласно детаљ од проектна документација 
земјани</t>
  </si>
  <si>
    <t xml:space="preserve">Изработка и вградување на тампонски слој до дробен камен (од каменолом) д=30см </t>
  </si>
  <si>
    <t>Набавка,транспорт и вградување на битуминизиран носив слој БНС 22 д=7см</t>
  </si>
  <si>
    <t>Набавка , транспорт и монтажа на бетонски шахти за постоечка атмосферска канализација составена од 2хØ1000 +1 конус заедно со бетонирање на темелна подлога д=20 цм армирана со Л188  и поставување на капак тежок тип 400 КН-цена да се даде заедно со капак за сите позиции .</t>
  </si>
  <si>
    <t xml:space="preserve"> дробен камен д=25 см </t>
  </si>
  <si>
    <t xml:space="preserve">БНС 22 а, д= 7 см </t>
  </si>
  <si>
    <t xml:space="preserve">АБ 11 с , д=5.0 см </t>
  </si>
  <si>
    <t>Изработка на тротоари од бехатон д=6 см .</t>
  </si>
  <si>
    <t>Набавка и вградување рабници 20/24 см - или слично</t>
  </si>
  <si>
    <t>Машински ископ на каналски ров, во терен од 3-4 категорија, со рачно докопување на ровот со просечна широчина 0.4м, и длабочина 0.80м со l=790м
730*0.4*0.8=233.6м3
ископ до ормар  Л=60*0.4*0.8=16.2</t>
  </si>
  <si>
    <t xml:space="preserve">Рачно планирање на дното на ровот, д=10см.  </t>
  </si>
  <si>
    <t xml:space="preserve">Машински и рачни ископ на стопи за канделабри со димензии 0.8мx0.8мx0.8м </t>
  </si>
  <si>
    <t>Изработка на постелка на дното на ровот со ситен набиен земјан материјал или песок, со дебелина од 10см.</t>
  </si>
  <si>
    <t>Насипување на каналот со ископаната земја со прибрање на остри камања во слоеви од 30см.</t>
  </si>
  <si>
    <t>Набавка, транспорт и поставување на анкерна плоча со T=10мм , а/б=350/350мм, со четри анкерни завртки Л=80см комплет со ребрасто Ф70 двострано Л=2м.</t>
  </si>
  <si>
    <t>Набавка, транспорт и монтажа на челичен топллопоцинкован четрисегментен столб со висина 8.0м со една лира . Долниот дел да е со височина h=2.0м и ф 159, вториот дел h=2.85м и ф=133, третиот дел В=2.85м, ф 101.6 и горниот дел  h=0.3м, ф 60, (Технички цртеж е даден во прилог). Во него да има вградено разводна табла со IP-54 степен на заштита, опремана со терминален блок за кабли до 35мм2 и излез за кабел NYY 3х1,5 mm2 преку EZ 10 А осигурач за секоја светилка посебно. Гаранција за челично топлопоцинкованите столбови 25 години. Столбовите да се со следниве европски регулативи: PN-EN40,PN-EN 1991-1-4:2008, PN-EN 485-3, ENA W6060 и CE Сертификат или слична.</t>
  </si>
  <si>
    <t>Премачкување на лента за заземјување FeZn 25х4мм со врел битумен до 30см до излез од земја и до спојот на столбот, како и на вкрсното парче во земја на спојот на лентата.</t>
  </si>
  <si>
    <t>Набавка, транспорт, вградување и машинско збивање до добивање модул на стисливост според технички услови на тампонски слој од дробен камен, под коловоз д = 30 см</t>
  </si>
  <si>
    <t>Набавка, транспорт, вградување и машинско збивање до добивање модул на стисливост според технички услови на тампонски слој од дробен камен, под тротоари д = 20 см</t>
  </si>
  <si>
    <t>д= 5 см</t>
  </si>
  <si>
    <t>д = 6 см</t>
  </si>
  <si>
    <t>Машински ископ на каналски ров, во терен од 3-4 категорија, со рачно докопување на ровот со просечна широчина 0.4м, и длабочина 0.80м со Л=182м
182*0.4*0.8=58.24м3
ископ до ормар  Л=30*0.4*0.8=9.6м3</t>
  </si>
  <si>
    <t xml:space="preserve">Рачно планирање на дното на ровот, д=10см.     </t>
  </si>
  <si>
    <t xml:space="preserve">Набавка и полагање на опозорителна лента 20см над положениот кабел. </t>
  </si>
  <si>
    <t>Сечење на асфалт со ширина Л=0.5м и дебелина д=10см.</t>
  </si>
  <si>
    <t>Набавка, транспорт и поставување на асфалт БНХС 16 со ширина Л=0.5м и дебелина д=10см</t>
  </si>
  <si>
    <t>Изработка и вградување на битуменизиран носив слој БНХС  д=7см</t>
  </si>
  <si>
    <t>306 Пат со првенство на минување</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</si>
</sst>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1" formatCode="_(* #,##0_);_(* \(#,##0\);_(* &quot;-&quot;_);_(@_)"/>
    <numFmt numFmtId="164" formatCode="#,##0.00\ _д_е_н_."/>
  </numFmts>
  <fonts count="17" x14ac:knownFonts="1">
    <font>
      <sz val="11"/>
      <color theme="1"/>
      <name val="Calibri"/>
      <family val="2"/>
      <scheme val="minor"/>
    </font>
    <font>
      <sz val="11"/>
      <color indexed="8"/>
      <name val="Calibri"/>
      <family val="2"/>
    </font>
    <font>
      <sz val="10"/>
      <name val="Arial"/>
      <family val="2"/>
    </font>
    <font>
      <sz val="10"/>
      <name val="Arial"/>
      <family val="2"/>
      <charset val="204"/>
    </font>
    <font>
      <b/>
      <sz val="12"/>
      <color indexed="8"/>
      <name val="StobiSerif Regular"/>
      <family val="3"/>
    </font>
    <font>
      <sz val="11"/>
      <name val="StobiSerif Regular"/>
      <family val="3"/>
    </font>
    <font>
      <b/>
      <sz val="12"/>
      <color theme="1"/>
      <name val="StobiSerif Regular"/>
      <family val="3"/>
    </font>
    <font>
      <sz val="11"/>
      <color theme="1"/>
      <name val="StobiSerif Regular"/>
      <family val="3"/>
    </font>
    <font>
      <b/>
      <sz val="11"/>
      <color indexed="8"/>
      <name val="StobiSerif Regular"/>
      <family val="3"/>
    </font>
    <font>
      <b/>
      <u/>
      <sz val="11"/>
      <color indexed="8"/>
      <name val="StobiSerif Regular"/>
      <family val="3"/>
    </font>
    <font>
      <b/>
      <sz val="11"/>
      <name val="StobiSerif Regular"/>
      <family val="3"/>
    </font>
    <font>
      <sz val="11"/>
      <color indexed="8"/>
      <name val="StobiSerif Regular"/>
      <family val="3"/>
    </font>
    <font>
      <b/>
      <sz val="11"/>
      <color rgb="FFFF0000"/>
      <name val="StobiSerif Regular"/>
      <family val="3"/>
    </font>
    <font>
      <sz val="11"/>
      <color rgb="FFFF0000"/>
      <name val="StobiSerif Regular"/>
      <family val="3"/>
    </font>
    <font>
      <b/>
      <sz val="11"/>
      <color theme="1"/>
      <name val="StobiSerif Regular"/>
      <family val="3"/>
    </font>
    <font>
      <b/>
      <u/>
      <sz val="11"/>
      <name val="StobiSerif Regular"/>
      <family val="3"/>
    </font>
    <font>
      <sz val="11"/>
      <name val="Arial"/>
      <family val="2"/>
    </font>
  </fonts>
  <fills count="3">
    <fill>
      <patternFill patternType="none"/>
    </fill>
    <fill>
      <patternFill patternType="gray125"/>
    </fill>
    <fill>
      <patternFill patternType="solid">
        <fgColor rgb="FF92D050"/>
        <bgColor indexed="64"/>
      </patternFill>
    </fill>
  </fills>
  <borders count="61">
    <border>
      <left/>
      <right/>
      <top/>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medium">
        <color indexed="64"/>
      </bottom>
      <diagonal/>
    </border>
    <border>
      <left/>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right style="medium">
        <color indexed="64"/>
      </right>
      <top style="thin">
        <color indexed="64"/>
      </top>
      <bottom/>
      <diagonal/>
    </border>
    <border>
      <left style="thin">
        <color indexed="64"/>
      </left>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right style="thin">
        <color indexed="64"/>
      </right>
      <top/>
      <bottom/>
      <diagonal/>
    </border>
    <border>
      <left style="medium">
        <color indexed="64"/>
      </left>
      <right style="medium">
        <color indexed="64"/>
      </right>
      <top/>
      <bottom style="medium">
        <color indexed="64"/>
      </bottom>
      <diagonal/>
    </border>
  </borders>
  <cellStyleXfs count="6">
    <xf numFmtId="0" fontId="0" fillId="0" borderId="0"/>
    <xf numFmtId="0" fontId="3" fillId="0" borderId="0"/>
    <xf numFmtId="0" fontId="2" fillId="0" borderId="0" applyNumberFormat="0" applyFont="0" applyFill="0" applyBorder="0" applyAlignment="0" applyProtection="0">
      <alignment vertical="top"/>
    </xf>
    <xf numFmtId="0" fontId="2" fillId="0" borderId="0"/>
    <xf numFmtId="0" fontId="2" fillId="0" borderId="0" applyNumberFormat="0" applyFont="0" applyFill="0" applyBorder="0" applyAlignment="0" applyProtection="0">
      <alignment vertical="top"/>
    </xf>
    <xf numFmtId="0" fontId="3" fillId="0" borderId="0" applyNumberFormat="0" applyFont="0" applyFill="0" applyBorder="0" applyAlignment="0" applyProtection="0">
      <alignment vertical="top"/>
    </xf>
  </cellStyleXfs>
  <cellXfs count="446">
    <xf numFmtId="0" fontId="0" fillId="0" borderId="0" xfId="0"/>
    <xf numFmtId="41" fontId="5" fillId="0" borderId="4" xfId="0" applyNumberFormat="1" applyFont="1" applyFill="1" applyBorder="1" applyAlignment="1">
      <alignment horizontal="right" wrapText="1"/>
    </xf>
    <xf numFmtId="0" fontId="11" fillId="0" borderId="0" xfId="0" applyFont="1" applyFill="1"/>
    <xf numFmtId="0" fontId="8" fillId="0" borderId="1"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23" xfId="0" applyFont="1" applyFill="1" applyBorder="1" applyAlignment="1">
      <alignment horizontal="center" vertical="top" wrapText="1"/>
    </xf>
    <xf numFmtId="0" fontId="7" fillId="0" borderId="25" xfId="0" applyFont="1" applyFill="1" applyBorder="1" applyAlignment="1">
      <alignment horizontal="center" vertical="center" wrapText="1"/>
    </xf>
    <xf numFmtId="1" fontId="5" fillId="0" borderId="1" xfId="0" applyNumberFormat="1" applyFont="1" applyFill="1" applyBorder="1" applyAlignment="1">
      <alignment horizontal="center" vertical="center"/>
    </xf>
    <xf numFmtId="0" fontId="7" fillId="0" borderId="3" xfId="0" applyFont="1" applyFill="1" applyBorder="1" applyAlignment="1">
      <alignment horizontal="center" vertical="center"/>
    </xf>
    <xf numFmtId="0" fontId="7" fillId="0" borderId="0" xfId="0" applyFont="1" applyFill="1" applyBorder="1" applyAlignment="1">
      <alignment horizontal="left" vertical="top" wrapText="1"/>
    </xf>
    <xf numFmtId="1" fontId="5" fillId="0" borderId="1" xfId="0" applyNumberFormat="1" applyFont="1" applyFill="1" applyBorder="1" applyAlignment="1">
      <alignment horizontal="center" vertical="center" wrapText="1"/>
    </xf>
    <xf numFmtId="0" fontId="5" fillId="0" borderId="3" xfId="0" applyFont="1" applyFill="1" applyBorder="1" applyAlignment="1">
      <alignment horizontal="center" vertical="center" wrapText="1"/>
    </xf>
    <xf numFmtId="0" fontId="11" fillId="0" borderId="0" xfId="0" applyFont="1" applyFill="1" applyAlignment="1">
      <alignment wrapText="1"/>
    </xf>
    <xf numFmtId="1" fontId="11" fillId="0" borderId="1" xfId="0" applyNumberFormat="1" applyFont="1" applyFill="1" applyBorder="1" applyAlignment="1">
      <alignment horizontal="center" vertical="center"/>
    </xf>
    <xf numFmtId="2" fontId="7" fillId="0" borderId="3" xfId="0" applyNumberFormat="1" applyFont="1" applyFill="1" applyBorder="1" applyAlignment="1">
      <alignment horizontal="center" vertical="center"/>
    </xf>
    <xf numFmtId="1" fontId="13" fillId="0" borderId="1" xfId="0" applyNumberFormat="1" applyFont="1" applyFill="1" applyBorder="1" applyAlignment="1">
      <alignment horizontal="center" vertical="center"/>
    </xf>
    <xf numFmtId="1" fontId="11" fillId="0" borderId="1" xfId="0" applyNumberFormat="1" applyFont="1" applyFill="1" applyBorder="1" applyAlignment="1">
      <alignment horizontal="center" vertical="center" wrapText="1"/>
    </xf>
    <xf numFmtId="0" fontId="7" fillId="0" borderId="3" xfId="0" applyFont="1" applyFill="1" applyBorder="1" applyAlignment="1">
      <alignment horizontal="center" vertical="center" wrapText="1"/>
    </xf>
    <xf numFmtId="1" fontId="11" fillId="0" borderId="5" xfId="0" applyNumberFormat="1" applyFont="1" applyFill="1" applyBorder="1" applyAlignment="1">
      <alignment horizontal="center" vertical="center"/>
    </xf>
    <xf numFmtId="0" fontId="11" fillId="0" borderId="47" xfId="0" applyFont="1" applyFill="1" applyBorder="1" applyAlignment="1">
      <alignment horizontal="center" vertical="center"/>
    </xf>
    <xf numFmtId="1" fontId="11" fillId="0" borderId="53" xfId="0" applyNumberFormat="1" applyFont="1" applyFill="1" applyBorder="1" applyAlignment="1">
      <alignment horizontal="center" vertical="center"/>
    </xf>
    <xf numFmtId="0" fontId="11" fillId="0" borderId="0" xfId="0" applyFont="1" applyFill="1" applyBorder="1" applyAlignment="1">
      <alignment horizontal="center" vertical="center"/>
    </xf>
    <xf numFmtId="1" fontId="7" fillId="0" borderId="14" xfId="0" applyNumberFormat="1" applyFont="1" applyFill="1" applyBorder="1" applyAlignment="1">
      <alignment horizontal="left" vertical="top" wrapText="1"/>
    </xf>
    <xf numFmtId="41" fontId="7" fillId="0" borderId="0" xfId="0" applyNumberFormat="1" applyFont="1" applyFill="1" applyBorder="1" applyAlignment="1">
      <alignment horizontal="left" vertical="top" wrapText="1"/>
    </xf>
    <xf numFmtId="0" fontId="8" fillId="0" borderId="10" xfId="0" applyFont="1" applyFill="1" applyBorder="1" applyAlignment="1">
      <alignment horizontal="center" vertical="center" wrapText="1"/>
    </xf>
    <xf numFmtId="0" fontId="8" fillId="0" borderId="52" xfId="0" applyFont="1" applyFill="1" applyBorder="1" applyAlignment="1">
      <alignment horizontal="center" vertical="center" wrapText="1"/>
    </xf>
    <xf numFmtId="0" fontId="10" fillId="0" borderId="52" xfId="0" applyFont="1" applyFill="1" applyBorder="1" applyAlignment="1">
      <alignment horizontal="center" vertical="center" wrapText="1"/>
    </xf>
    <xf numFmtId="4" fontId="8" fillId="0" borderId="52" xfId="0" applyNumberFormat="1" applyFont="1" applyFill="1" applyBorder="1" applyAlignment="1">
      <alignment horizontal="center" vertical="center" wrapText="1"/>
    </xf>
    <xf numFmtId="1" fontId="8" fillId="0" borderId="25" xfId="0" applyNumberFormat="1" applyFont="1" applyFill="1" applyBorder="1" applyAlignment="1">
      <alignment horizontal="center" vertical="center" wrapText="1"/>
    </xf>
    <xf numFmtId="41" fontId="8" fillId="0" borderId="12" xfId="0" applyNumberFormat="1" applyFont="1" applyFill="1" applyBorder="1" applyAlignment="1">
      <alignment horizontal="center" vertical="center" wrapText="1"/>
    </xf>
    <xf numFmtId="0" fontId="10" fillId="0" borderId="3" xfId="0" applyFont="1" applyFill="1" applyBorder="1" applyAlignment="1">
      <alignment horizontal="center" vertical="center" wrapText="1"/>
    </xf>
    <xf numFmtId="3" fontId="8" fillId="0" borderId="3" xfId="0" applyNumberFormat="1" applyFont="1" applyFill="1" applyBorder="1" applyAlignment="1">
      <alignment horizontal="center" vertical="center" wrapText="1"/>
    </xf>
    <xf numFmtId="1" fontId="8" fillId="0" borderId="3" xfId="0" applyNumberFormat="1" applyFont="1" applyFill="1" applyBorder="1" applyAlignment="1">
      <alignment horizontal="center" vertical="center" wrapText="1"/>
    </xf>
    <xf numFmtId="0" fontId="8" fillId="0" borderId="23" xfId="0" applyFont="1" applyFill="1" applyBorder="1" applyAlignment="1">
      <alignment horizontal="center" wrapText="1"/>
    </xf>
    <xf numFmtId="0" fontId="8" fillId="0" borderId="25" xfId="0" applyFont="1" applyFill="1" applyBorder="1" applyAlignment="1">
      <alignment horizontal="center" wrapText="1"/>
    </xf>
    <xf numFmtId="0" fontId="8" fillId="0" borderId="18" xfId="0" applyFont="1" applyFill="1" applyBorder="1" applyAlignment="1">
      <alignment horizontal="center" wrapText="1"/>
    </xf>
    <xf numFmtId="3" fontId="8" fillId="0" borderId="18" xfId="0" applyNumberFormat="1" applyFont="1" applyFill="1" applyBorder="1" applyAlignment="1">
      <alignment horizontal="center" wrapText="1"/>
    </xf>
    <xf numFmtId="1" fontId="8" fillId="0" borderId="18" xfId="0" applyNumberFormat="1" applyFont="1" applyFill="1" applyBorder="1" applyAlignment="1">
      <alignment horizontal="center" wrapText="1"/>
    </xf>
    <xf numFmtId="41" fontId="8" fillId="0" borderId="32" xfId="0" applyNumberFormat="1" applyFont="1" applyFill="1" applyBorder="1" applyAlignment="1">
      <alignment horizontal="center" wrapText="1"/>
    </xf>
    <xf numFmtId="0" fontId="8" fillId="0" borderId="1" xfId="0" applyFont="1" applyFill="1" applyBorder="1" applyAlignment="1">
      <alignment horizontal="center" wrapText="1"/>
    </xf>
    <xf numFmtId="0" fontId="11" fillId="0" borderId="3" xfId="0" applyFont="1" applyFill="1" applyBorder="1" applyAlignment="1">
      <alignment horizontal="center" vertical="top" wrapText="1"/>
    </xf>
    <xf numFmtId="0" fontId="5" fillId="0" borderId="3" xfId="0" applyFont="1" applyFill="1" applyBorder="1" applyAlignment="1">
      <alignment horizontal="left" vertical="top" wrapText="1"/>
    </xf>
    <xf numFmtId="0" fontId="11" fillId="0" borderId="3" xfId="0" applyFont="1" applyFill="1" applyBorder="1" applyAlignment="1">
      <alignment horizontal="center" wrapText="1"/>
    </xf>
    <xf numFmtId="4" fontId="11" fillId="0" borderId="3" xfId="0" applyNumberFormat="1" applyFont="1" applyFill="1" applyBorder="1" applyAlignment="1">
      <alignment horizontal="right" wrapText="1"/>
    </xf>
    <xf numFmtId="1" fontId="11" fillId="0" borderId="3" xfId="0" applyNumberFormat="1" applyFont="1" applyFill="1" applyBorder="1" applyAlignment="1" applyProtection="1">
      <alignment horizontal="right" wrapText="1"/>
      <protection locked="0"/>
    </xf>
    <xf numFmtId="41" fontId="11" fillId="0" borderId="4" xfId="0" applyNumberFormat="1" applyFont="1" applyFill="1" applyBorder="1" applyAlignment="1">
      <alignment horizontal="right" wrapText="1"/>
    </xf>
    <xf numFmtId="4" fontId="5" fillId="0" borderId="3" xfId="0" applyNumberFormat="1" applyFont="1" applyFill="1" applyBorder="1" applyAlignment="1">
      <alignment horizontal="right" wrapText="1"/>
    </xf>
    <xf numFmtId="41" fontId="10" fillId="0" borderId="45" xfId="0" applyNumberFormat="1" applyFont="1" applyFill="1" applyBorder="1" applyAlignment="1">
      <alignment horizontal="right"/>
    </xf>
    <xf numFmtId="0" fontId="11" fillId="0" borderId="1" xfId="0" applyFont="1" applyFill="1" applyBorder="1" applyAlignment="1">
      <alignment horizontal="center" vertical="top"/>
    </xf>
    <xf numFmtId="0" fontId="11" fillId="0" borderId="2" xfId="0" applyFont="1" applyFill="1" applyBorder="1" applyAlignment="1">
      <alignment horizontal="center" vertical="top"/>
    </xf>
    <xf numFmtId="0" fontId="5" fillId="0" borderId="1" xfId="0" applyFont="1" applyFill="1" applyBorder="1" applyAlignment="1">
      <alignment horizontal="center" vertical="top"/>
    </xf>
    <xf numFmtId="0" fontId="11" fillId="0" borderId="2" xfId="0" applyFont="1" applyFill="1" applyBorder="1" applyAlignment="1">
      <alignment horizontal="center" vertical="top" wrapText="1"/>
    </xf>
    <xf numFmtId="0" fontId="5" fillId="0" borderId="3" xfId="0" applyFont="1" applyFill="1" applyBorder="1" applyAlignment="1">
      <alignment vertical="top" wrapText="1"/>
    </xf>
    <xf numFmtId="0" fontId="5" fillId="0" borderId="3" xfId="0" applyFont="1" applyFill="1" applyBorder="1" applyAlignment="1">
      <alignment horizontal="center" wrapText="1"/>
    </xf>
    <xf numFmtId="1" fontId="5" fillId="0" borderId="3" xfId="0" applyNumberFormat="1" applyFont="1" applyFill="1" applyBorder="1" applyAlignment="1" applyProtection="1">
      <alignment horizontal="right" wrapText="1"/>
      <protection locked="0"/>
    </xf>
    <xf numFmtId="4" fontId="5" fillId="0" borderId="3" xfId="0" applyNumberFormat="1" applyFont="1" applyFill="1" applyBorder="1" applyAlignment="1">
      <alignment wrapText="1"/>
    </xf>
    <xf numFmtId="0" fontId="11" fillId="0" borderId="0" xfId="0" applyFont="1" applyFill="1" applyBorder="1"/>
    <xf numFmtId="0" fontId="5" fillId="0" borderId="2" xfId="0" applyFont="1" applyFill="1" applyBorder="1" applyAlignment="1">
      <alignment horizontal="center" vertical="top"/>
    </xf>
    <xf numFmtId="0" fontId="5" fillId="0" borderId="3" xfId="0" applyNumberFormat="1" applyFont="1" applyFill="1" applyBorder="1" applyAlignment="1" applyProtection="1">
      <alignment horizontal="justify" vertical="top" wrapText="1"/>
    </xf>
    <xf numFmtId="1" fontId="5" fillId="0" borderId="1" xfId="0" applyNumberFormat="1" applyFont="1" applyFill="1" applyBorder="1" applyAlignment="1">
      <alignment horizontal="center" vertical="top" wrapText="1"/>
    </xf>
    <xf numFmtId="0" fontId="5" fillId="0" borderId="2" xfId="0" applyFont="1" applyFill="1" applyBorder="1" applyAlignment="1">
      <alignment horizontal="center" vertical="top" wrapText="1"/>
    </xf>
    <xf numFmtId="0" fontId="7" fillId="0" borderId="3" xfId="0" applyFont="1" applyFill="1" applyBorder="1" applyAlignment="1">
      <alignment horizontal="center"/>
    </xf>
    <xf numFmtId="1" fontId="7" fillId="0" borderId="3" xfId="0" applyNumberFormat="1" applyFont="1" applyFill="1" applyBorder="1" applyAlignment="1" applyProtection="1">
      <alignment horizontal="right" wrapText="1"/>
      <protection locked="0"/>
    </xf>
    <xf numFmtId="41" fontId="7" fillId="0" borderId="4" xfId="0" applyNumberFormat="1" applyFont="1" applyFill="1" applyBorder="1" applyAlignment="1">
      <alignment horizontal="right" wrapText="1"/>
    </xf>
    <xf numFmtId="0" fontId="5" fillId="0" borderId="1" xfId="0" applyFont="1" applyFill="1" applyBorder="1" applyAlignment="1">
      <alignment horizontal="center" vertical="top" wrapText="1"/>
    </xf>
    <xf numFmtId="4" fontId="5" fillId="0" borderId="3" xfId="0" applyNumberFormat="1" applyFont="1" applyFill="1" applyBorder="1" applyAlignment="1">
      <alignment horizontal="right"/>
    </xf>
    <xf numFmtId="0" fontId="5" fillId="0" borderId="23" xfId="0" applyFont="1" applyFill="1" applyBorder="1" applyAlignment="1">
      <alignment horizontal="center" vertical="top"/>
    </xf>
    <xf numFmtId="164" fontId="8" fillId="0" borderId="0" xfId="0" applyNumberFormat="1" applyFont="1" applyFill="1" applyAlignment="1">
      <alignment horizontal="center"/>
    </xf>
    <xf numFmtId="0" fontId="8" fillId="0" borderId="10" xfId="0" applyFont="1" applyFill="1" applyBorder="1" applyAlignment="1">
      <alignment horizontal="center" vertical="top"/>
    </xf>
    <xf numFmtId="0" fontId="11" fillId="0" borderId="11" xfId="0" applyFont="1" applyFill="1" applyBorder="1" applyAlignment="1">
      <alignment horizontal="center" vertical="top"/>
    </xf>
    <xf numFmtId="0" fontId="8" fillId="0" borderId="23" xfId="0" applyFont="1" applyFill="1" applyBorder="1" applyAlignment="1">
      <alignment horizontal="center" vertical="top"/>
    </xf>
    <xf numFmtId="0" fontId="11" fillId="0" borderId="24" xfId="0" applyFont="1" applyFill="1" applyBorder="1" applyAlignment="1">
      <alignment horizontal="center" vertical="top"/>
    </xf>
    <xf numFmtId="2" fontId="10" fillId="0" borderId="17" xfId="0" applyNumberFormat="1" applyFont="1" applyFill="1" applyBorder="1" applyAlignment="1">
      <alignment horizontal="left"/>
    </xf>
    <xf numFmtId="4" fontId="8" fillId="0" borderId="18" xfId="0" applyNumberFormat="1" applyFont="1" applyFill="1" applyBorder="1" applyAlignment="1">
      <alignment horizontal="left"/>
    </xf>
    <xf numFmtId="0" fontId="8" fillId="0" borderId="1" xfId="0" applyFont="1" applyFill="1" applyBorder="1" applyAlignment="1">
      <alignment horizontal="center" vertical="top"/>
    </xf>
    <xf numFmtId="2" fontId="11" fillId="0" borderId="1" xfId="0" applyNumberFormat="1" applyFont="1" applyFill="1" applyBorder="1" applyAlignment="1">
      <alignment vertical="top"/>
    </xf>
    <xf numFmtId="2" fontId="11" fillId="0" borderId="3" xfId="0" applyNumberFormat="1" applyFont="1" applyFill="1" applyBorder="1" applyAlignment="1">
      <alignment vertical="top"/>
    </xf>
    <xf numFmtId="0" fontId="11" fillId="0" borderId="1" xfId="0" applyFont="1" applyFill="1" applyBorder="1" applyAlignment="1">
      <alignment vertical="top"/>
    </xf>
    <xf numFmtId="0" fontId="11" fillId="0" borderId="3" xfId="0" applyFont="1" applyFill="1" applyBorder="1" applyAlignment="1">
      <alignment vertical="top"/>
    </xf>
    <xf numFmtId="0" fontId="11" fillId="0" borderId="26" xfId="0" applyFont="1" applyFill="1" applyBorder="1" applyAlignment="1">
      <alignment vertical="top"/>
    </xf>
    <xf numFmtId="0" fontId="11" fillId="0" borderId="22" xfId="0" applyFont="1" applyFill="1" applyBorder="1" applyAlignment="1">
      <alignment vertical="top"/>
    </xf>
    <xf numFmtId="0" fontId="11" fillId="0" borderId="51" xfId="0" applyFont="1" applyFill="1" applyBorder="1" applyAlignment="1">
      <alignment horizontal="center" vertical="top"/>
    </xf>
    <xf numFmtId="0" fontId="11" fillId="0" borderId="49" xfId="0" applyFont="1" applyFill="1" applyBorder="1" applyAlignment="1">
      <alignment horizontal="center" vertical="top"/>
    </xf>
    <xf numFmtId="41" fontId="8" fillId="0" borderId="45" xfId="0" applyNumberFormat="1" applyFont="1" applyFill="1" applyBorder="1" applyAlignment="1"/>
    <xf numFmtId="0" fontId="11" fillId="0" borderId="0" xfId="0" applyFont="1" applyFill="1" applyBorder="1" applyAlignment="1">
      <alignment horizontal="center" vertical="top"/>
    </xf>
    <xf numFmtId="2" fontId="10" fillId="0" borderId="0" xfId="0" applyNumberFormat="1" applyFont="1" applyFill="1" applyBorder="1" applyAlignment="1">
      <alignment horizontal="left"/>
    </xf>
    <xf numFmtId="2" fontId="8" fillId="0" borderId="0" xfId="0" applyNumberFormat="1" applyFont="1" applyFill="1" applyBorder="1" applyAlignment="1">
      <alignment horizontal="left"/>
    </xf>
    <xf numFmtId="1" fontId="8" fillId="0" borderId="0" xfId="0" applyNumberFormat="1" applyFont="1" applyFill="1" applyBorder="1" applyAlignment="1">
      <alignment horizontal="left"/>
    </xf>
    <xf numFmtId="41" fontId="8" fillId="0" borderId="14" xfId="0" applyNumberFormat="1" applyFont="1" applyFill="1" applyBorder="1" applyAlignment="1"/>
    <xf numFmtId="1" fontId="11" fillId="0" borderId="26" xfId="0" applyNumberFormat="1" applyFont="1" applyFill="1" applyBorder="1" applyAlignment="1">
      <alignment horizontal="center" vertical="center"/>
    </xf>
    <xf numFmtId="1" fontId="11" fillId="0" borderId="14" xfId="0" applyNumberFormat="1" applyFont="1" applyFill="1" applyBorder="1" applyAlignment="1">
      <alignment horizontal="center" vertical="center"/>
    </xf>
    <xf numFmtId="0" fontId="11" fillId="0" borderId="14" xfId="0" applyFont="1" applyFill="1" applyBorder="1" applyAlignment="1">
      <alignment horizontal="center" vertical="center"/>
    </xf>
    <xf numFmtId="0" fontId="7" fillId="0" borderId="14" xfId="0" applyFont="1" applyFill="1" applyBorder="1" applyAlignment="1">
      <alignment horizontal="left" vertical="top" wrapText="1"/>
    </xf>
    <xf numFmtId="41" fontId="7" fillId="0" borderId="14" xfId="0" applyNumberFormat="1" applyFont="1" applyFill="1" applyBorder="1" applyAlignment="1">
      <alignment horizontal="left" vertical="top" wrapText="1"/>
    </xf>
    <xf numFmtId="0" fontId="8" fillId="0" borderId="23" xfId="0" applyFont="1" applyFill="1" applyBorder="1" applyAlignment="1">
      <alignment horizontal="center" vertical="center" wrapText="1"/>
    </xf>
    <xf numFmtId="0" fontId="8" fillId="0" borderId="25" xfId="0" applyFont="1" applyFill="1" applyBorder="1" applyAlignment="1">
      <alignment horizontal="center" vertical="center" wrapText="1"/>
    </xf>
    <xf numFmtId="0" fontId="10" fillId="0" borderId="25" xfId="0" applyFont="1" applyFill="1" applyBorder="1" applyAlignment="1">
      <alignment horizontal="center" vertical="center" wrapText="1"/>
    </xf>
    <xf numFmtId="4" fontId="8" fillId="0" borderId="25" xfId="0" applyNumberFormat="1" applyFont="1" applyFill="1" applyBorder="1" applyAlignment="1">
      <alignment horizontal="center" vertical="center" wrapText="1"/>
    </xf>
    <xf numFmtId="41" fontId="8" fillId="0" borderId="46" xfId="0" applyNumberFormat="1" applyFont="1" applyFill="1" applyBorder="1" applyAlignment="1">
      <alignment horizontal="center" vertical="center" wrapText="1"/>
    </xf>
    <xf numFmtId="0" fontId="11" fillId="0" borderId="23" xfId="0" applyFont="1" applyFill="1" applyBorder="1" applyAlignment="1">
      <alignment horizontal="center" vertical="top"/>
    </xf>
    <xf numFmtId="0" fontId="5" fillId="0" borderId="22" xfId="0" applyFont="1" applyFill="1" applyBorder="1" applyAlignment="1">
      <alignment vertical="top" wrapText="1"/>
    </xf>
    <xf numFmtId="0" fontId="5" fillId="0" borderId="3" xfId="0" applyFont="1" applyFill="1" applyBorder="1" applyAlignment="1">
      <alignment horizontal="left" vertical="top"/>
    </xf>
    <xf numFmtId="2" fontId="10" fillId="0" borderId="15" xfId="0" applyNumberFormat="1" applyFont="1" applyFill="1" applyBorder="1" applyAlignment="1"/>
    <xf numFmtId="2" fontId="8" fillId="0" borderId="16" xfId="0" applyNumberFormat="1" applyFont="1" applyFill="1" applyBorder="1" applyAlignment="1"/>
    <xf numFmtId="4" fontId="8" fillId="0" borderId="16" xfId="0" applyNumberFormat="1" applyFont="1" applyFill="1" applyBorder="1" applyAlignment="1"/>
    <xf numFmtId="0" fontId="11" fillId="0" borderId="5" xfId="0" applyFont="1" applyFill="1" applyBorder="1" applyAlignment="1">
      <alignment vertical="top"/>
    </xf>
    <xf numFmtId="0" fontId="11" fillId="0" borderId="47" xfId="0" applyFont="1" applyFill="1" applyBorder="1" applyAlignment="1">
      <alignment vertical="top"/>
    </xf>
    <xf numFmtId="0" fontId="11" fillId="0" borderId="50" xfId="0" applyFont="1" applyFill="1" applyBorder="1" applyAlignment="1">
      <alignment horizontal="center" vertical="top"/>
    </xf>
    <xf numFmtId="0" fontId="11" fillId="0" borderId="39" xfId="0" applyFont="1" applyFill="1" applyBorder="1" applyAlignment="1">
      <alignment horizontal="center" vertical="top"/>
    </xf>
    <xf numFmtId="0" fontId="11" fillId="0" borderId="14" xfId="0" applyFont="1" applyFill="1" applyBorder="1" applyAlignment="1">
      <alignment horizontal="center" vertical="top"/>
    </xf>
    <xf numFmtId="0" fontId="11" fillId="0" borderId="13" xfId="0" applyFont="1" applyFill="1" applyBorder="1" applyAlignment="1">
      <alignment horizontal="center" vertical="top"/>
    </xf>
    <xf numFmtId="2" fontId="10" fillId="0" borderId="13" xfId="0" applyNumberFormat="1" applyFont="1" applyFill="1" applyBorder="1" applyAlignment="1">
      <alignment horizontal="left"/>
    </xf>
    <xf numFmtId="4" fontId="8" fillId="0" borderId="13" xfId="0" applyNumberFormat="1" applyFont="1" applyFill="1" applyBorder="1" applyAlignment="1">
      <alignment horizontal="left"/>
    </xf>
    <xf numFmtId="1" fontId="8" fillId="0" borderId="13" xfId="0" applyNumberFormat="1" applyFont="1" applyFill="1" applyBorder="1" applyAlignment="1">
      <alignment horizontal="right"/>
    </xf>
    <xf numFmtId="0" fontId="11" fillId="0" borderId="0" xfId="0" applyFont="1" applyFill="1" applyAlignment="1">
      <alignment horizontal="center" vertical="top"/>
    </xf>
    <xf numFmtId="0" fontId="10" fillId="0" borderId="0" xfId="0" applyFont="1" applyFill="1" applyAlignment="1" applyProtection="1">
      <alignment horizontal="left" vertical="top"/>
      <protection locked="0"/>
    </xf>
    <xf numFmtId="0" fontId="11" fillId="0" borderId="0" xfId="0" applyFont="1" applyFill="1" applyAlignment="1" applyProtection="1">
      <alignment horizontal="center"/>
      <protection locked="0"/>
    </xf>
    <xf numFmtId="4" fontId="8" fillId="0" borderId="0" xfId="0" applyNumberFormat="1" applyFont="1" applyFill="1" applyAlignment="1" applyProtection="1">
      <alignment horizontal="center"/>
      <protection locked="0"/>
    </xf>
    <xf numFmtId="1" fontId="11" fillId="0" borderId="0" xfId="0" applyNumberFormat="1" applyFont="1" applyFill="1" applyAlignment="1" applyProtection="1">
      <alignment horizontal="right"/>
      <protection locked="0"/>
    </xf>
    <xf numFmtId="41" fontId="11" fillId="0" borderId="0" xfId="0" applyNumberFormat="1" applyFont="1" applyFill="1" applyAlignment="1" applyProtection="1">
      <protection locked="0"/>
    </xf>
    <xf numFmtId="0" fontId="5" fillId="0" borderId="0" xfId="0" applyFont="1" applyFill="1" applyAlignment="1">
      <alignment horizontal="left" vertical="top"/>
    </xf>
    <xf numFmtId="0" fontId="11" fillId="0" borderId="0" xfId="0" applyFont="1" applyFill="1" applyAlignment="1">
      <alignment horizontal="center"/>
    </xf>
    <xf numFmtId="4" fontId="8" fillId="0" borderId="0" xfId="0" applyNumberFormat="1" applyFont="1" applyFill="1" applyAlignment="1">
      <alignment horizontal="center"/>
    </xf>
    <xf numFmtId="1" fontId="11" fillId="0" borderId="0" xfId="0" applyNumberFormat="1" applyFont="1" applyFill="1" applyAlignment="1">
      <alignment horizontal="right"/>
    </xf>
    <xf numFmtId="41" fontId="11" fillId="0" borderId="0" xfId="0" applyNumberFormat="1" applyFont="1" applyFill="1" applyAlignment="1"/>
    <xf numFmtId="41" fontId="8" fillId="0" borderId="17" xfId="0" applyNumberFormat="1" applyFont="1" applyFill="1" applyBorder="1" applyAlignment="1">
      <alignment horizontal="center" vertical="center" wrapText="1"/>
    </xf>
    <xf numFmtId="0" fontId="8" fillId="0" borderId="5" xfId="0" applyFont="1" applyFill="1" applyBorder="1" applyAlignment="1">
      <alignment horizontal="center" wrapText="1"/>
    </xf>
    <xf numFmtId="0" fontId="11" fillId="0" borderId="22" xfId="0" applyFont="1" applyFill="1" applyBorder="1" applyAlignment="1">
      <alignment horizontal="center" vertical="top" wrapText="1"/>
    </xf>
    <xf numFmtId="0" fontId="7" fillId="0" borderId="22" xfId="0" applyFont="1" applyFill="1" applyBorder="1" applyAlignment="1">
      <alignment vertical="top" wrapText="1"/>
    </xf>
    <xf numFmtId="0" fontId="11" fillId="0" borderId="22" xfId="0" applyFont="1" applyFill="1" applyBorder="1" applyAlignment="1">
      <alignment horizontal="center" wrapText="1"/>
    </xf>
    <xf numFmtId="4" fontId="11" fillId="0" borderId="22" xfId="0" applyNumberFormat="1" applyFont="1" applyFill="1" applyBorder="1" applyAlignment="1">
      <alignment horizontal="right" wrapText="1"/>
    </xf>
    <xf numFmtId="1" fontId="11" fillId="0" borderId="22" xfId="0" applyNumberFormat="1" applyFont="1" applyFill="1" applyBorder="1" applyAlignment="1" applyProtection="1">
      <alignment horizontal="right" wrapText="1"/>
      <protection locked="0"/>
    </xf>
    <xf numFmtId="41" fontId="11" fillId="0" borderId="9" xfId="0" applyNumberFormat="1" applyFont="1" applyFill="1" applyBorder="1" applyAlignment="1">
      <alignment horizontal="right" wrapText="1"/>
    </xf>
    <xf numFmtId="0" fontId="11" fillId="0" borderId="6" xfId="0" applyFont="1" applyFill="1" applyBorder="1" applyAlignment="1">
      <alignment horizontal="center" vertical="top" wrapText="1"/>
    </xf>
    <xf numFmtId="0" fontId="5" fillId="0" borderId="22" xfId="0" applyFont="1" applyFill="1" applyBorder="1" applyAlignment="1">
      <alignment horizontal="center" wrapText="1"/>
    </xf>
    <xf numFmtId="4" fontId="5" fillId="0" borderId="22" xfId="0" applyNumberFormat="1" applyFont="1" applyFill="1" applyBorder="1" applyAlignment="1">
      <alignment horizontal="right" wrapText="1"/>
    </xf>
    <xf numFmtId="1" fontId="5" fillId="0" borderId="22" xfId="0" applyNumberFormat="1" applyFont="1" applyFill="1" applyBorder="1" applyAlignment="1" applyProtection="1">
      <alignment horizontal="right" wrapText="1"/>
      <protection locked="0"/>
    </xf>
    <xf numFmtId="41" fontId="5" fillId="0" borderId="9" xfId="0" applyNumberFormat="1" applyFont="1" applyFill="1" applyBorder="1" applyAlignment="1">
      <alignment horizontal="right" wrapText="1"/>
    </xf>
    <xf numFmtId="0" fontId="5" fillId="0" borderId="50" xfId="0" applyFont="1" applyFill="1" applyBorder="1" applyAlignment="1">
      <alignment horizontal="center" vertical="top"/>
    </xf>
    <xf numFmtId="0" fontId="11" fillId="0" borderId="21" xfId="0" applyFont="1" applyFill="1" applyBorder="1" applyAlignment="1">
      <alignment horizontal="center" vertical="top" wrapText="1"/>
    </xf>
    <xf numFmtId="0" fontId="5" fillId="0" borderId="6" xfId="0" applyFont="1" applyFill="1" applyBorder="1" applyAlignment="1">
      <alignment horizontal="center" vertical="top"/>
    </xf>
    <xf numFmtId="0" fontId="5" fillId="0" borderId="22" xfId="0" applyFont="1" applyFill="1" applyBorder="1" applyAlignment="1">
      <alignment horizontal="left" vertical="top" wrapText="1"/>
    </xf>
    <xf numFmtId="4" fontId="5" fillId="0" borderId="22" xfId="0" applyNumberFormat="1" applyFont="1" applyFill="1" applyBorder="1" applyAlignment="1">
      <alignment wrapText="1"/>
    </xf>
    <xf numFmtId="0" fontId="5" fillId="0" borderId="25" xfId="0" applyFont="1" applyFill="1" applyBorder="1" applyAlignment="1">
      <alignment horizontal="center" vertical="top"/>
    </xf>
    <xf numFmtId="0" fontId="5" fillId="0" borderId="22" xfId="0" applyNumberFormat="1" applyFont="1" applyFill="1" applyBorder="1" applyAlignment="1" applyProtection="1">
      <alignment horizontal="justify" vertical="top" wrapText="1"/>
    </xf>
    <xf numFmtId="1" fontId="5" fillId="0" borderId="5" xfId="0" applyNumberFormat="1" applyFont="1" applyFill="1" applyBorder="1" applyAlignment="1">
      <alignment horizontal="center" vertical="top" wrapText="1"/>
    </xf>
    <xf numFmtId="0" fontId="5" fillId="0" borderId="6" xfId="0" applyFont="1" applyFill="1" applyBorder="1" applyAlignment="1">
      <alignment horizontal="center" vertical="top" wrapText="1"/>
    </xf>
    <xf numFmtId="0" fontId="5" fillId="0" borderId="6" xfId="0" applyFont="1" applyFill="1" applyBorder="1" applyAlignment="1">
      <alignment horizontal="left" vertical="top"/>
    </xf>
    <xf numFmtId="0" fontId="11" fillId="0" borderId="22" xfId="0" applyFont="1" applyFill="1" applyBorder="1" applyAlignment="1">
      <alignment horizontal="center"/>
    </xf>
    <xf numFmtId="1" fontId="11" fillId="0" borderId="22" xfId="0" applyNumberFormat="1" applyFont="1" applyFill="1" applyBorder="1" applyAlignment="1" applyProtection="1">
      <alignment horizontal="right"/>
      <protection locked="0"/>
    </xf>
    <xf numFmtId="41" fontId="7" fillId="0" borderId="9" xfId="0" applyNumberFormat="1" applyFont="1" applyFill="1" applyBorder="1" applyAlignment="1">
      <alignment horizontal="right" wrapText="1"/>
    </xf>
    <xf numFmtId="0" fontId="5" fillId="0" borderId="21" xfId="0" applyFont="1" applyFill="1" applyBorder="1" applyAlignment="1">
      <alignment horizontal="center" vertical="top" wrapText="1"/>
    </xf>
    <xf numFmtId="1" fontId="8" fillId="0" borderId="18" xfId="0" applyNumberFormat="1" applyFont="1" applyFill="1" applyBorder="1" applyAlignment="1">
      <alignment horizontal="right"/>
    </xf>
    <xf numFmtId="41" fontId="11" fillId="0" borderId="54" xfId="0" applyNumberFormat="1" applyFont="1" applyFill="1" applyBorder="1" applyAlignment="1"/>
    <xf numFmtId="41" fontId="8" fillId="0" borderId="55" xfId="0" applyNumberFormat="1" applyFont="1" applyFill="1" applyBorder="1" applyAlignment="1"/>
    <xf numFmtId="41" fontId="8" fillId="0" borderId="56" xfId="0" applyNumberFormat="1" applyFont="1" applyFill="1" applyBorder="1" applyAlignment="1"/>
    <xf numFmtId="41" fontId="8" fillId="0" borderId="57" xfId="0" applyNumberFormat="1" applyFont="1" applyFill="1" applyBorder="1" applyAlignment="1"/>
    <xf numFmtId="0" fontId="11" fillId="0" borderId="19" xfId="0" applyFont="1" applyFill="1" applyBorder="1"/>
    <xf numFmtId="0" fontId="5" fillId="0" borderId="24" xfId="0" applyFont="1" applyFill="1" applyBorder="1" applyAlignment="1">
      <alignment horizontal="center" vertical="top"/>
    </xf>
    <xf numFmtId="0" fontId="5" fillId="0" borderId="22" xfId="0" applyFont="1" applyFill="1" applyBorder="1" applyAlignment="1">
      <alignment horizontal="left" vertical="top"/>
    </xf>
    <xf numFmtId="0" fontId="7" fillId="0" borderId="6" xfId="0" applyFont="1" applyFill="1" applyBorder="1" applyAlignment="1">
      <alignment horizontal="center" wrapText="1"/>
    </xf>
    <xf numFmtId="1" fontId="7" fillId="0" borderId="22" xfId="0" applyNumberFormat="1" applyFont="1" applyFill="1" applyBorder="1" applyAlignment="1" applyProtection="1">
      <alignment horizontal="right" wrapText="1"/>
      <protection locked="0"/>
    </xf>
    <xf numFmtId="41" fontId="8" fillId="0" borderId="58" xfId="0" applyNumberFormat="1" applyFont="1" applyFill="1" applyBorder="1" applyAlignment="1"/>
    <xf numFmtId="1" fontId="8" fillId="0" borderId="16" xfId="0" applyNumberFormat="1" applyFont="1" applyFill="1" applyBorder="1" applyAlignment="1">
      <alignment horizontal="right"/>
    </xf>
    <xf numFmtId="0" fontId="5" fillId="0" borderId="53" xfId="0" applyFont="1" applyFill="1" applyBorder="1" applyAlignment="1">
      <alignment horizontal="left" vertical="top" wrapText="1"/>
    </xf>
    <xf numFmtId="0" fontId="7" fillId="0" borderId="53" xfId="0" applyFont="1" applyFill="1" applyBorder="1" applyAlignment="1">
      <alignment horizontal="left" vertical="top" wrapText="1"/>
    </xf>
    <xf numFmtId="41" fontId="7" fillId="0" borderId="53" xfId="0" applyNumberFormat="1" applyFont="1" applyFill="1" applyBorder="1" applyAlignment="1">
      <alignment horizontal="left" vertical="top" wrapText="1"/>
    </xf>
    <xf numFmtId="0" fontId="7" fillId="0" borderId="3" xfId="0" applyFont="1" applyFill="1" applyBorder="1" applyAlignment="1">
      <alignment horizontal="center" wrapText="1"/>
    </xf>
    <xf numFmtId="4" fontId="7" fillId="0" borderId="3" xfId="0" applyNumberFormat="1" applyFont="1" applyFill="1" applyBorder="1" applyAlignment="1">
      <alignment horizontal="right" wrapText="1"/>
    </xf>
    <xf numFmtId="1" fontId="5" fillId="0" borderId="3" xfId="0" applyNumberFormat="1" applyFont="1" applyFill="1" applyBorder="1" applyAlignment="1" applyProtection="1">
      <alignment horizontal="right"/>
      <protection locked="0"/>
    </xf>
    <xf numFmtId="41" fontId="5" fillId="0" borderId="4" xfId="0" applyNumberFormat="1" applyFont="1" applyFill="1" applyBorder="1" applyAlignment="1"/>
    <xf numFmtId="0" fontId="5" fillId="0" borderId="3" xfId="2" applyNumberFormat="1" applyFont="1" applyFill="1" applyBorder="1" applyAlignment="1" applyProtection="1">
      <alignment horizontal="justify" vertical="top" wrapText="1"/>
    </xf>
    <xf numFmtId="0" fontId="5" fillId="0" borderId="3" xfId="0" applyFont="1" applyFill="1" applyBorder="1" applyAlignment="1">
      <alignment horizontal="center"/>
    </xf>
    <xf numFmtId="0" fontId="5" fillId="0" borderId="3" xfId="5" applyNumberFormat="1" applyFont="1" applyFill="1" applyBorder="1" applyAlignment="1" applyProtection="1">
      <alignment horizontal="center"/>
    </xf>
    <xf numFmtId="0" fontId="5" fillId="0" borderId="3" xfId="4" applyNumberFormat="1" applyFont="1" applyFill="1" applyBorder="1" applyAlignment="1" applyProtection="1">
      <alignment horizontal="justify" vertical="top" wrapText="1"/>
    </xf>
    <xf numFmtId="0" fontId="13" fillId="0" borderId="2" xfId="0" applyFont="1" applyFill="1" applyBorder="1" applyAlignment="1">
      <alignment horizontal="center" vertical="top" wrapText="1"/>
    </xf>
    <xf numFmtId="2" fontId="5" fillId="0" borderId="3" xfId="0" applyNumberFormat="1" applyFont="1" applyFill="1" applyBorder="1" applyAlignment="1">
      <alignment vertical="top" wrapText="1"/>
    </xf>
    <xf numFmtId="0" fontId="12" fillId="0" borderId="3" xfId="0" applyFont="1" applyFill="1" applyBorder="1" applyAlignment="1">
      <alignment horizontal="center"/>
    </xf>
    <xf numFmtId="1" fontId="14" fillId="0" borderId="3" xfId="0" applyNumberFormat="1" applyFont="1" applyFill="1" applyBorder="1" applyAlignment="1" applyProtection="1">
      <alignment horizontal="right" wrapText="1"/>
      <protection locked="0"/>
    </xf>
    <xf numFmtId="0" fontId="10" fillId="0" borderId="3" xfId="0" applyNumberFormat="1" applyFont="1" applyFill="1" applyBorder="1" applyAlignment="1" applyProtection="1">
      <alignment horizontal="right" vertical="top" wrapText="1"/>
    </xf>
    <xf numFmtId="1" fontId="14" fillId="0" borderId="3" xfId="0" applyNumberFormat="1" applyFont="1" applyFill="1" applyBorder="1" applyAlignment="1" applyProtection="1">
      <alignment horizontal="right" wrapText="1"/>
    </xf>
    <xf numFmtId="1" fontId="10" fillId="0" borderId="3" xfId="0" applyNumberFormat="1" applyFont="1" applyFill="1" applyBorder="1" applyAlignment="1" applyProtection="1">
      <alignment horizontal="right" wrapText="1"/>
    </xf>
    <xf numFmtId="0" fontId="10" fillId="0" borderId="10" xfId="0" applyFont="1" applyFill="1" applyBorder="1" applyAlignment="1">
      <alignment horizontal="center" vertical="top"/>
    </xf>
    <xf numFmtId="0" fontId="10" fillId="0" borderId="23" xfId="0" applyFont="1" applyFill="1" applyBorder="1" applyAlignment="1">
      <alignment horizontal="center" vertical="top"/>
    </xf>
    <xf numFmtId="4" fontId="8" fillId="0" borderId="18" xfId="0" applyNumberFormat="1" applyFont="1" applyFill="1" applyBorder="1" applyAlignment="1">
      <alignment horizontal="right"/>
    </xf>
    <xf numFmtId="0" fontId="10" fillId="0" borderId="1" xfId="0" applyFont="1" applyFill="1" applyBorder="1" applyAlignment="1">
      <alignment horizontal="center" vertical="top"/>
    </xf>
    <xf numFmtId="2" fontId="5" fillId="0" borderId="1" xfId="0" applyNumberFormat="1" applyFont="1" applyFill="1" applyBorder="1" applyAlignment="1">
      <alignment vertical="top"/>
    </xf>
    <xf numFmtId="0" fontId="5" fillId="0" borderId="1" xfId="0" applyFont="1" applyFill="1" applyBorder="1" applyAlignment="1">
      <alignment vertical="top"/>
    </xf>
    <xf numFmtId="0" fontId="11" fillId="0" borderId="5" xfId="0" applyFont="1" applyFill="1" applyBorder="1" applyAlignment="1">
      <alignment horizontal="center" vertical="top"/>
    </xf>
    <xf numFmtId="0" fontId="11" fillId="0" borderId="47" xfId="0" applyFont="1" applyFill="1" applyBorder="1" applyAlignment="1">
      <alignment horizontal="center" vertical="top"/>
    </xf>
    <xf numFmtId="41" fontId="8" fillId="0" borderId="0" xfId="0" applyNumberFormat="1" applyFont="1" applyFill="1" applyBorder="1" applyAlignment="1"/>
    <xf numFmtId="0" fontId="5" fillId="0" borderId="0" xfId="0" applyFont="1" applyFill="1" applyBorder="1" applyAlignment="1">
      <alignment horizontal="left" vertical="top" wrapText="1"/>
    </xf>
    <xf numFmtId="41" fontId="8" fillId="0" borderId="4" xfId="0" applyNumberFormat="1" applyFont="1" applyFill="1" applyBorder="1" applyAlignment="1">
      <alignment horizontal="center" vertical="center" wrapText="1"/>
    </xf>
    <xf numFmtId="0" fontId="5" fillId="0" borderId="22" xfId="2" applyNumberFormat="1" applyFont="1" applyFill="1" applyBorder="1" applyAlignment="1" applyProtection="1">
      <alignment horizontal="justify" vertical="top" wrapText="1"/>
    </xf>
    <xf numFmtId="0" fontId="5" fillId="0" borderId="41" xfId="2" applyNumberFormat="1" applyFont="1" applyFill="1" applyBorder="1" applyAlignment="1" applyProtection="1">
      <alignment horizontal="justify" vertical="top" wrapText="1"/>
    </xf>
    <xf numFmtId="0" fontId="5" fillId="0" borderId="41" xfId="0" applyNumberFormat="1" applyFont="1" applyFill="1" applyBorder="1" applyAlignment="1" applyProtection="1">
      <alignment horizontal="justify" vertical="top" wrapText="1"/>
    </xf>
    <xf numFmtId="0" fontId="5" fillId="0" borderId="3" xfId="0" applyNumberFormat="1" applyFont="1" applyFill="1" applyBorder="1" applyAlignment="1" applyProtection="1">
      <alignment horizontal="left" vertical="top" wrapText="1"/>
    </xf>
    <xf numFmtId="0" fontId="5" fillId="0" borderId="3" xfId="0" applyNumberFormat="1" applyFont="1" applyFill="1" applyBorder="1" applyAlignment="1" applyProtection="1">
      <alignment horizontal="center"/>
    </xf>
    <xf numFmtId="0" fontId="5" fillId="0" borderId="3" xfId="0" applyNumberFormat="1" applyFont="1" applyFill="1" applyBorder="1" applyAlignment="1">
      <alignment horizontal="left" vertical="top" wrapText="1"/>
    </xf>
    <xf numFmtId="0" fontId="5" fillId="0" borderId="25" xfId="0" applyNumberFormat="1" applyFont="1" applyFill="1" applyBorder="1" applyAlignment="1" applyProtection="1">
      <alignment horizontal="justify" vertical="top" wrapText="1"/>
    </xf>
    <xf numFmtId="1" fontId="10" fillId="0" borderId="3" xfId="0" applyNumberFormat="1" applyFont="1" applyFill="1" applyBorder="1" applyAlignment="1">
      <alignment horizontal="right" wrapText="1"/>
    </xf>
    <xf numFmtId="0" fontId="10" fillId="0" borderId="22" xfId="0" applyNumberFormat="1" applyFont="1" applyFill="1" applyBorder="1" applyAlignment="1" applyProtection="1">
      <alignment horizontal="right" vertical="top" wrapText="1"/>
    </xf>
    <xf numFmtId="41" fontId="10" fillId="0" borderId="45" xfId="0" applyNumberFormat="1" applyFont="1" applyFill="1" applyBorder="1" applyAlignment="1"/>
    <xf numFmtId="4" fontId="8" fillId="0" borderId="16" xfId="0" applyNumberFormat="1" applyFont="1" applyFill="1" applyBorder="1" applyAlignment="1">
      <alignment horizontal="right"/>
    </xf>
    <xf numFmtId="0" fontId="11" fillId="0" borderId="6" xfId="0" applyFont="1" applyFill="1" applyBorder="1" applyAlignment="1">
      <alignment horizontal="center" vertical="top"/>
    </xf>
    <xf numFmtId="4" fontId="8" fillId="0" borderId="13" xfId="0" applyNumberFormat="1" applyFont="1" applyFill="1" applyBorder="1" applyAlignment="1">
      <alignment horizontal="right"/>
    </xf>
    <xf numFmtId="4" fontId="8" fillId="0" borderId="0" xfId="0" applyNumberFormat="1" applyFont="1" applyFill="1" applyAlignment="1">
      <alignment horizontal="right"/>
    </xf>
    <xf numFmtId="4" fontId="8" fillId="0" borderId="0" xfId="0" applyNumberFormat="1" applyFont="1" applyFill="1" applyAlignment="1" applyProtection="1">
      <alignment horizontal="right"/>
      <protection locked="0"/>
    </xf>
    <xf numFmtId="0" fontId="7" fillId="0" borderId="0" xfId="0" applyFont="1"/>
    <xf numFmtId="41" fontId="7" fillId="0" borderId="0" xfId="0" applyNumberFormat="1" applyFont="1"/>
    <xf numFmtId="0" fontId="7" fillId="0" borderId="0" xfId="0" applyFont="1" applyProtection="1">
      <protection locked="0"/>
    </xf>
    <xf numFmtId="41" fontId="7" fillId="0" borderId="0" xfId="0" applyNumberFormat="1" applyFont="1" applyProtection="1">
      <protection locked="0"/>
    </xf>
    <xf numFmtId="0" fontId="8" fillId="0" borderId="0" xfId="0" applyFont="1" applyFill="1" applyAlignment="1" applyProtection="1">
      <alignment horizontal="left" vertical="top"/>
      <protection locked="0"/>
    </xf>
    <xf numFmtId="1" fontId="7" fillId="0" borderId="0" xfId="0" applyNumberFormat="1" applyFont="1" applyFill="1" applyBorder="1" applyAlignment="1">
      <alignment horizontal="left" vertical="top" wrapText="1"/>
    </xf>
    <xf numFmtId="1" fontId="8" fillId="0" borderId="52" xfId="0" applyNumberFormat="1" applyFont="1" applyFill="1" applyBorder="1" applyAlignment="1">
      <alignment horizontal="center" vertical="center" wrapText="1"/>
    </xf>
    <xf numFmtId="1" fontId="8" fillId="0" borderId="3" xfId="0" applyNumberFormat="1" applyFont="1" applyFill="1" applyBorder="1" applyAlignment="1" applyProtection="1">
      <alignment horizontal="right" wrapText="1"/>
      <protection locked="0"/>
    </xf>
    <xf numFmtId="0" fontId="5" fillId="0" borderId="3" xfId="1" applyFont="1" applyFill="1" applyBorder="1" applyAlignment="1">
      <alignment horizontal="justify" vertical="top" wrapText="1"/>
    </xf>
    <xf numFmtId="0" fontId="5" fillId="0" borderId="3" xfId="1" applyFont="1" applyFill="1" applyBorder="1" applyAlignment="1">
      <alignment horizontal="center"/>
    </xf>
    <xf numFmtId="0" fontId="5" fillId="0" borderId="3" xfId="0" applyFont="1" applyFill="1" applyBorder="1" applyAlignment="1">
      <alignment horizontal="justify" vertical="top" wrapText="1"/>
    </xf>
    <xf numFmtId="1" fontId="7" fillId="0" borderId="8" xfId="0" applyNumberFormat="1" applyFont="1" applyFill="1" applyBorder="1" applyAlignment="1" applyProtection="1">
      <alignment horizontal="right" wrapText="1"/>
      <protection locked="0"/>
    </xf>
    <xf numFmtId="2" fontId="10" fillId="0" borderId="18" xfId="0" applyNumberFormat="1" applyFont="1" applyFill="1" applyBorder="1" applyAlignment="1">
      <alignment horizontal="left"/>
    </xf>
    <xf numFmtId="2" fontId="11" fillId="0" borderId="1" xfId="0" applyNumberFormat="1" applyFont="1" applyFill="1" applyBorder="1" applyAlignment="1"/>
    <xf numFmtId="0" fontId="11" fillId="0" borderId="1" xfId="0" applyFont="1" applyFill="1" applyBorder="1" applyAlignment="1"/>
    <xf numFmtId="0" fontId="11" fillId="0" borderId="5" xfId="0" applyFont="1" applyFill="1" applyBorder="1" applyAlignment="1"/>
    <xf numFmtId="41" fontId="8" fillId="0" borderId="45" xfId="0" applyNumberFormat="1" applyFont="1" applyFill="1" applyBorder="1"/>
    <xf numFmtId="0" fontId="8" fillId="0" borderId="0" xfId="0" applyFont="1" applyFill="1" applyAlignment="1">
      <alignment horizontal="center" vertical="top"/>
    </xf>
    <xf numFmtId="0" fontId="8" fillId="0" borderId="0" xfId="0" applyFont="1" applyFill="1" applyAlignment="1">
      <alignment horizontal="left" vertical="top"/>
    </xf>
    <xf numFmtId="0" fontId="10" fillId="0" borderId="0" xfId="0" applyFont="1" applyFill="1" applyAlignment="1">
      <alignment horizontal="center"/>
    </xf>
    <xf numFmtId="1" fontId="8" fillId="0" borderId="0" xfId="0" applyNumberFormat="1" applyFont="1" applyFill="1"/>
    <xf numFmtId="41" fontId="8" fillId="0" borderId="0" xfId="0" applyNumberFormat="1" applyFont="1" applyFill="1"/>
    <xf numFmtId="0" fontId="8" fillId="0" borderId="0" xfId="0" applyFont="1" applyFill="1"/>
    <xf numFmtId="0" fontId="11" fillId="0" borderId="0" xfId="0" applyFont="1" applyFill="1" applyAlignment="1">
      <alignment horizontal="left" vertical="top"/>
    </xf>
    <xf numFmtId="0" fontId="5" fillId="0" borderId="0" xfId="0" applyFont="1" applyFill="1" applyAlignment="1">
      <alignment horizontal="center"/>
    </xf>
    <xf numFmtId="1" fontId="11" fillId="0" borderId="0" xfId="0" applyNumberFormat="1" applyFont="1" applyFill="1"/>
    <xf numFmtId="41" fontId="11" fillId="0" borderId="0" xfId="0" applyNumberFormat="1" applyFont="1" applyFill="1"/>
    <xf numFmtId="0" fontId="5" fillId="0" borderId="0" xfId="0" applyFont="1" applyFill="1" applyAlignment="1" applyProtection="1">
      <alignment horizontal="center"/>
      <protection locked="0"/>
    </xf>
    <xf numFmtId="1" fontId="11" fillId="0" borderId="0" xfId="0" applyNumberFormat="1" applyFont="1" applyFill="1" applyProtection="1">
      <protection locked="0"/>
    </xf>
    <xf numFmtId="41" fontId="11" fillId="0" borderId="0" xfId="0" applyNumberFormat="1" applyFont="1" applyFill="1" applyProtection="1">
      <protection locked="0"/>
    </xf>
    <xf numFmtId="2" fontId="11" fillId="0" borderId="0" xfId="0" applyNumberFormat="1" applyFont="1" applyFill="1"/>
    <xf numFmtId="1" fontId="8" fillId="0" borderId="18" xfId="0" applyNumberFormat="1" applyFont="1" applyFill="1" applyBorder="1" applyAlignment="1">
      <alignment horizontal="left"/>
    </xf>
    <xf numFmtId="41" fontId="11" fillId="0" borderId="54" xfId="0" applyNumberFormat="1" applyFont="1" applyFill="1" applyBorder="1"/>
    <xf numFmtId="41" fontId="8" fillId="0" borderId="55" xfId="0" applyNumberFormat="1" applyFont="1" applyFill="1" applyBorder="1"/>
    <xf numFmtId="41" fontId="8" fillId="0" borderId="56" xfId="0" applyNumberFormat="1" applyFont="1" applyFill="1" applyBorder="1"/>
    <xf numFmtId="41" fontId="8" fillId="0" borderId="57" xfId="0" applyNumberFormat="1" applyFont="1" applyFill="1" applyBorder="1"/>
    <xf numFmtId="0" fontId="5" fillId="0" borderId="22" xfId="0" applyFont="1" applyFill="1" applyBorder="1" applyAlignment="1">
      <alignment horizontal="justify" vertical="top" wrapText="1"/>
    </xf>
    <xf numFmtId="0" fontId="5" fillId="0" borderId="22" xfId="0" applyNumberFormat="1" applyFont="1" applyFill="1" applyBorder="1" applyAlignment="1" applyProtection="1">
      <alignment horizontal="center"/>
    </xf>
    <xf numFmtId="4" fontId="7" fillId="0" borderId="22" xfId="0" applyNumberFormat="1" applyFont="1" applyFill="1" applyBorder="1" applyAlignment="1">
      <alignment horizontal="right" wrapText="1"/>
    </xf>
    <xf numFmtId="0" fontId="5" fillId="0" borderId="22" xfId="5" applyNumberFormat="1" applyFont="1" applyFill="1" applyBorder="1" applyAlignment="1" applyProtection="1">
      <alignment horizontal="center"/>
    </xf>
    <xf numFmtId="4" fontId="5" fillId="0" borderId="22" xfId="0" applyNumberFormat="1" applyFont="1" applyFill="1" applyBorder="1" applyAlignment="1">
      <alignment horizontal="right"/>
    </xf>
    <xf numFmtId="1" fontId="5" fillId="0" borderId="22" xfId="0" applyNumberFormat="1" applyFont="1" applyFill="1" applyBorder="1" applyAlignment="1" applyProtection="1">
      <alignment horizontal="right"/>
      <protection locked="0"/>
    </xf>
    <xf numFmtId="41" fontId="5" fillId="0" borderId="9" xfId="0" applyNumberFormat="1" applyFont="1" applyFill="1" applyBorder="1" applyAlignment="1">
      <alignment horizontal="right"/>
    </xf>
    <xf numFmtId="0" fontId="5" fillId="0" borderId="22" xfId="1" applyFont="1" applyFill="1" applyBorder="1" applyAlignment="1">
      <alignment horizontal="center"/>
    </xf>
    <xf numFmtId="1" fontId="8" fillId="0" borderId="22" xfId="0" applyNumberFormat="1" applyFont="1" applyFill="1" applyBorder="1" applyAlignment="1" applyProtection="1">
      <alignment horizontal="right" wrapText="1"/>
      <protection locked="0"/>
    </xf>
    <xf numFmtId="0" fontId="5" fillId="0" borderId="59" xfId="0" applyFont="1" applyFill="1" applyBorder="1" applyAlignment="1">
      <alignment horizontal="center" vertical="top" wrapText="1"/>
    </xf>
    <xf numFmtId="0" fontId="5" fillId="0" borderId="43" xfId="0" applyFont="1" applyFill="1" applyBorder="1" applyAlignment="1">
      <alignment horizontal="left" vertical="top" wrapText="1"/>
    </xf>
    <xf numFmtId="0" fontId="5" fillId="0" borderId="0" xfId="0" applyFont="1" applyFill="1" applyBorder="1" applyAlignment="1">
      <alignment horizontal="center" wrapText="1"/>
    </xf>
    <xf numFmtId="4" fontId="10" fillId="0" borderId="0" xfId="0" applyNumberFormat="1" applyFont="1" applyFill="1" applyBorder="1" applyAlignment="1">
      <alignment horizontal="right" wrapText="1"/>
    </xf>
    <xf numFmtId="1" fontId="10" fillId="0" borderId="59" xfId="0" applyNumberFormat="1" applyFont="1" applyFill="1" applyBorder="1" applyAlignment="1">
      <alignment horizontal="right"/>
    </xf>
    <xf numFmtId="41" fontId="10" fillId="0" borderId="28" xfId="0" applyNumberFormat="1" applyFont="1" applyFill="1" applyBorder="1" applyAlignment="1"/>
    <xf numFmtId="0" fontId="5" fillId="0" borderId="50" xfId="0" applyFont="1" applyFill="1" applyBorder="1" applyAlignment="1">
      <alignment horizontal="center" vertical="top" wrapText="1"/>
    </xf>
    <xf numFmtId="0" fontId="13" fillId="0" borderId="21" xfId="0" applyFont="1" applyFill="1" applyBorder="1" applyAlignment="1">
      <alignment horizontal="center" vertical="top" wrapText="1"/>
    </xf>
    <xf numFmtId="0" fontId="7" fillId="0" borderId="22" xfId="0" applyFont="1" applyFill="1" applyBorder="1" applyAlignment="1">
      <alignment horizontal="center" wrapText="1"/>
    </xf>
    <xf numFmtId="0" fontId="5" fillId="0" borderId="50" xfId="0" applyFont="1" applyFill="1" applyBorder="1" applyAlignment="1">
      <alignment horizontal="center" vertical="center"/>
    </xf>
    <xf numFmtId="0" fontId="11" fillId="0" borderId="21" xfId="0" applyFont="1" applyFill="1" applyBorder="1" applyAlignment="1">
      <alignment horizontal="center" vertical="center" wrapText="1"/>
    </xf>
    <xf numFmtId="41" fontId="10" fillId="0" borderId="45" xfId="0" applyNumberFormat="1" applyFont="1" applyFill="1" applyBorder="1" applyAlignment="1">
      <alignment horizontal="right" vertical="center"/>
    </xf>
    <xf numFmtId="0" fontId="5" fillId="0" borderId="41" xfId="4" applyNumberFormat="1" applyFont="1" applyFill="1" applyBorder="1" applyAlignment="1" applyProtection="1">
      <alignment horizontal="justify" vertical="top" wrapText="1"/>
    </xf>
    <xf numFmtId="41" fontId="8" fillId="0" borderId="60" xfId="0" applyNumberFormat="1" applyFont="1" applyFill="1" applyBorder="1" applyAlignment="1"/>
    <xf numFmtId="0" fontId="11" fillId="2" borderId="0" xfId="0" applyFont="1" applyFill="1"/>
    <xf numFmtId="2" fontId="11" fillId="2" borderId="0" xfId="0" applyNumberFormat="1" applyFont="1" applyFill="1"/>
    <xf numFmtId="0" fontId="5" fillId="0" borderId="7" xfId="0" applyNumberFormat="1" applyFont="1" applyFill="1" applyBorder="1" applyAlignment="1" applyProtection="1">
      <alignment horizontal="justify" vertical="top" wrapText="1"/>
    </xf>
    <xf numFmtId="0" fontId="5" fillId="0" borderId="25" xfId="0" applyFont="1" applyFill="1" applyBorder="1" applyAlignment="1">
      <alignment horizontal="center"/>
    </xf>
    <xf numFmtId="4" fontId="7" fillId="0" borderId="25" xfId="0" applyNumberFormat="1" applyFont="1" applyFill="1" applyBorder="1" applyAlignment="1">
      <alignment horizontal="right" wrapText="1"/>
    </xf>
    <xf numFmtId="1" fontId="7" fillId="0" borderId="25" xfId="0" applyNumberFormat="1" applyFont="1" applyFill="1" applyBorder="1" applyAlignment="1" applyProtection="1">
      <alignment horizontal="right" wrapText="1"/>
      <protection locked="0"/>
    </xf>
    <xf numFmtId="41" fontId="7" fillId="0" borderId="46" xfId="0" applyNumberFormat="1" applyFont="1" applyFill="1" applyBorder="1" applyAlignment="1">
      <alignment horizontal="right" wrapText="1"/>
    </xf>
    <xf numFmtId="0" fontId="5" fillId="0" borderId="17" xfId="0" applyNumberFormat="1" applyFont="1" applyFill="1" applyBorder="1" applyAlignment="1" applyProtection="1">
      <alignment horizontal="center"/>
    </xf>
    <xf numFmtId="4" fontId="7" fillId="0" borderId="18" xfId="0" applyNumberFormat="1" applyFont="1" applyFill="1" applyBorder="1" applyAlignment="1">
      <alignment horizontal="right" wrapText="1"/>
    </xf>
    <xf numFmtId="1" fontId="7" fillId="0" borderId="18" xfId="0" applyNumberFormat="1" applyFont="1" applyFill="1" applyBorder="1" applyAlignment="1" applyProtection="1">
      <alignment horizontal="right" wrapText="1"/>
      <protection locked="0"/>
    </xf>
    <xf numFmtId="41" fontId="7" fillId="0" borderId="2" xfId="0" applyNumberFormat="1" applyFont="1" applyFill="1" applyBorder="1" applyAlignment="1">
      <alignment horizontal="right" wrapText="1"/>
    </xf>
    <xf numFmtId="2" fontId="8" fillId="0" borderId="17" xfId="0" applyNumberFormat="1" applyFont="1" applyFill="1" applyBorder="1" applyAlignment="1">
      <alignment horizontal="left"/>
    </xf>
    <xf numFmtId="2" fontId="8" fillId="0" borderId="18" xfId="0" applyNumberFormat="1" applyFont="1" applyFill="1" applyBorder="1" applyAlignment="1">
      <alignment horizontal="left"/>
    </xf>
    <xf numFmtId="2" fontId="8" fillId="0" borderId="13" xfId="0" applyNumberFormat="1" applyFont="1" applyFill="1" applyBorder="1" applyAlignment="1">
      <alignment horizontal="left"/>
    </xf>
    <xf numFmtId="0" fontId="5" fillId="0" borderId="5" xfId="0" applyFont="1" applyFill="1" applyBorder="1" applyAlignment="1">
      <alignment horizontal="center" vertical="top"/>
    </xf>
    <xf numFmtId="0" fontId="10" fillId="0" borderId="17" xfId="0" applyFont="1" applyFill="1" applyBorder="1" applyAlignment="1">
      <alignment horizontal="left" vertical="top" wrapText="1"/>
    </xf>
    <xf numFmtId="0" fontId="5" fillId="0" borderId="5" xfId="0" applyFont="1" applyFill="1" applyBorder="1" applyAlignment="1">
      <alignment horizontal="center" vertical="top" wrapText="1"/>
    </xf>
    <xf numFmtId="0" fontId="5" fillId="0" borderId="40" xfId="0" applyFont="1" applyFill="1" applyBorder="1" applyAlignment="1">
      <alignment horizontal="center" vertical="top" wrapText="1"/>
    </xf>
    <xf numFmtId="41" fontId="5" fillId="0" borderId="4" xfId="0" applyNumberFormat="1" applyFont="1" applyFill="1" applyBorder="1" applyAlignment="1">
      <alignment horizontal="right"/>
    </xf>
    <xf numFmtId="0" fontId="7" fillId="0" borderId="3" xfId="0" applyFont="1" applyFill="1" applyBorder="1" applyAlignment="1">
      <alignment vertical="top" wrapText="1"/>
    </xf>
    <xf numFmtId="2" fontId="7" fillId="0" borderId="3" xfId="0" applyNumberFormat="1" applyFont="1" applyFill="1" applyBorder="1" applyAlignment="1">
      <alignment horizontal="right" wrapText="1"/>
    </xf>
    <xf numFmtId="0" fontId="7" fillId="0" borderId="22" xfId="0" applyFont="1" applyFill="1" applyBorder="1" applyAlignment="1">
      <alignment horizontal="center" vertical="top" wrapText="1"/>
    </xf>
    <xf numFmtId="2" fontId="7" fillId="0" borderId="22" xfId="0" applyNumberFormat="1" applyFont="1" applyFill="1" applyBorder="1" applyAlignment="1">
      <alignment horizontal="right" wrapText="1"/>
    </xf>
    <xf numFmtId="0" fontId="5" fillId="0" borderId="3" xfId="0" applyNumberFormat="1" applyFont="1" applyFill="1" applyBorder="1" applyAlignment="1" applyProtection="1">
      <alignment horizontal="center" vertical="top" wrapText="1"/>
    </xf>
    <xf numFmtId="1" fontId="8" fillId="0" borderId="4" xfId="0" applyNumberFormat="1" applyFont="1" applyFill="1" applyBorder="1" applyAlignment="1">
      <alignment horizontal="center" vertical="center" wrapText="1"/>
    </xf>
    <xf numFmtId="1" fontId="8" fillId="0" borderId="17" xfId="0" applyNumberFormat="1" applyFont="1" applyFill="1" applyBorder="1" applyAlignment="1">
      <alignment horizontal="center" vertical="center" wrapText="1"/>
    </xf>
    <xf numFmtId="0" fontId="11" fillId="0" borderId="48" xfId="0" applyFont="1" applyFill="1" applyBorder="1"/>
    <xf numFmtId="0" fontId="5" fillId="0" borderId="22" xfId="0" applyNumberFormat="1" applyFont="1" applyFill="1" applyBorder="1" applyAlignment="1" applyProtection="1">
      <alignment horizontal="center" vertical="top" wrapText="1"/>
    </xf>
    <xf numFmtId="0" fontId="7" fillId="0" borderId="3" xfId="0" applyFont="1" applyFill="1" applyBorder="1" applyAlignment="1">
      <alignment horizontal="left" vertical="top" wrapText="1"/>
    </xf>
    <xf numFmtId="0" fontId="7" fillId="0" borderId="4" xfId="0" applyFont="1" applyFill="1" applyBorder="1" applyAlignment="1">
      <alignment horizontal="left" vertical="top" wrapText="1"/>
    </xf>
    <xf numFmtId="0" fontId="7" fillId="0" borderId="17" xfId="0" applyFont="1" applyFill="1" applyBorder="1" applyAlignment="1">
      <alignment horizontal="left" vertical="top" wrapText="1"/>
    </xf>
    <xf numFmtId="0" fontId="7" fillId="0" borderId="18" xfId="0" applyFont="1" applyFill="1" applyBorder="1" applyAlignment="1">
      <alignment horizontal="left" vertical="top" wrapText="1"/>
    </xf>
    <xf numFmtId="0" fontId="7" fillId="0" borderId="32" xfId="0" applyFont="1" applyFill="1" applyBorder="1" applyAlignment="1">
      <alignment horizontal="left" vertical="top" wrapText="1"/>
    </xf>
    <xf numFmtId="0" fontId="14" fillId="0" borderId="17" xfId="0" applyFont="1" applyFill="1" applyBorder="1" applyAlignment="1">
      <alignment horizontal="center" vertical="center" wrapText="1"/>
    </xf>
    <xf numFmtId="0" fontId="7" fillId="0" borderId="18" xfId="0" applyFont="1" applyFill="1" applyBorder="1" applyAlignment="1">
      <alignment horizontal="center" vertical="center" wrapText="1"/>
    </xf>
    <xf numFmtId="0" fontId="7" fillId="0" borderId="32" xfId="0" applyFont="1" applyFill="1" applyBorder="1" applyAlignment="1">
      <alignment horizontal="center" vertical="center" wrapText="1"/>
    </xf>
    <xf numFmtId="0" fontId="8" fillId="0" borderId="17" xfId="0" applyFont="1" applyFill="1" applyBorder="1" applyAlignment="1">
      <alignment horizontal="left" vertical="center" wrapText="1"/>
    </xf>
    <xf numFmtId="0" fontId="8" fillId="0" borderId="18" xfId="0" applyFont="1" applyFill="1" applyBorder="1" applyAlignment="1">
      <alignment horizontal="left" vertical="center" wrapText="1"/>
    </xf>
    <xf numFmtId="0" fontId="8" fillId="0" borderId="32" xfId="0" applyFont="1" applyFill="1" applyBorder="1" applyAlignment="1">
      <alignment horizontal="left" vertical="center" wrapText="1"/>
    </xf>
    <xf numFmtId="0" fontId="7" fillId="0" borderId="18" xfId="0" applyFont="1" applyFill="1" applyBorder="1" applyAlignment="1">
      <alignment vertical="top"/>
    </xf>
    <xf numFmtId="0" fontId="7" fillId="0" borderId="32" xfId="0" applyFont="1" applyFill="1" applyBorder="1" applyAlignment="1">
      <alignment vertical="top"/>
    </xf>
    <xf numFmtId="3" fontId="10" fillId="0" borderId="33" xfId="0" applyNumberFormat="1" applyFont="1" applyFill="1" applyBorder="1" applyAlignment="1" applyProtection="1">
      <alignment horizontal="left" vertical="top" wrapText="1"/>
    </xf>
    <xf numFmtId="3" fontId="10" fillId="0" borderId="34" xfId="0" applyNumberFormat="1" applyFont="1" applyFill="1" applyBorder="1" applyAlignment="1" applyProtection="1">
      <alignment horizontal="left" vertical="top" wrapText="1"/>
    </xf>
    <xf numFmtId="3" fontId="10" fillId="0" borderId="35" xfId="0" applyNumberFormat="1" applyFont="1" applyFill="1" applyBorder="1" applyAlignment="1" applyProtection="1">
      <alignment horizontal="left" vertical="top" wrapText="1"/>
    </xf>
    <xf numFmtId="0" fontId="8" fillId="0" borderId="36" xfId="0" applyFont="1" applyFill="1" applyBorder="1" applyAlignment="1">
      <alignment horizontal="center" vertical="center" wrapText="1"/>
    </xf>
    <xf numFmtId="0" fontId="8" fillId="0" borderId="16" xfId="0" applyFont="1" applyFill="1" applyBorder="1" applyAlignment="1">
      <alignment horizontal="center" vertical="center" wrapText="1"/>
    </xf>
    <xf numFmtId="0" fontId="8" fillId="0" borderId="37" xfId="0" applyFont="1" applyFill="1" applyBorder="1" applyAlignment="1">
      <alignment horizontal="center" vertical="center" wrapText="1"/>
    </xf>
    <xf numFmtId="0" fontId="8" fillId="0" borderId="33" xfId="0" applyFont="1" applyFill="1" applyBorder="1" applyAlignment="1">
      <alignment horizontal="left" vertical="top"/>
    </xf>
    <xf numFmtId="0" fontId="8" fillId="0" borderId="34" xfId="0" applyFont="1" applyFill="1" applyBorder="1" applyAlignment="1">
      <alignment horizontal="left" vertical="top"/>
    </xf>
    <xf numFmtId="0" fontId="8" fillId="0" borderId="35" xfId="0" applyFont="1" applyFill="1" applyBorder="1" applyAlignment="1">
      <alignment horizontal="left" vertical="top"/>
    </xf>
    <xf numFmtId="0" fontId="8" fillId="0" borderId="31" xfId="0" applyFont="1" applyFill="1" applyBorder="1" applyAlignment="1">
      <alignment horizontal="right" wrapText="1"/>
    </xf>
    <xf numFmtId="0" fontId="8" fillId="0" borderId="14" xfId="0" applyFont="1" applyFill="1" applyBorder="1" applyAlignment="1">
      <alignment horizontal="right" wrapText="1"/>
    </xf>
    <xf numFmtId="0" fontId="8" fillId="0" borderId="20" xfId="0" applyFont="1" applyFill="1" applyBorder="1" applyAlignment="1">
      <alignment horizontal="right" wrapText="1"/>
    </xf>
    <xf numFmtId="0" fontId="8" fillId="0" borderId="19" xfId="0" applyFont="1" applyFill="1" applyBorder="1" applyAlignment="1">
      <alignment horizontal="right" wrapText="1"/>
    </xf>
    <xf numFmtId="0" fontId="7" fillId="0" borderId="14" xfId="0" applyFont="1" applyFill="1" applyBorder="1" applyAlignment="1">
      <alignment horizontal="right" wrapText="1"/>
    </xf>
    <xf numFmtId="0" fontId="10" fillId="0" borderId="31" xfId="0" applyFont="1" applyFill="1" applyBorder="1" applyAlignment="1">
      <alignment horizontal="right" wrapText="1"/>
    </xf>
    <xf numFmtId="0" fontId="5" fillId="0" borderId="14" xfId="0" applyFont="1" applyFill="1" applyBorder="1" applyAlignment="1">
      <alignment horizontal="right" wrapText="1"/>
    </xf>
    <xf numFmtId="0" fontId="8" fillId="0" borderId="19" xfId="0" applyFont="1" applyFill="1" applyBorder="1" applyAlignment="1">
      <alignment horizontal="center"/>
    </xf>
    <xf numFmtId="0" fontId="8" fillId="0" borderId="21" xfId="0" applyFont="1" applyFill="1" applyBorder="1" applyAlignment="1">
      <alignment horizontal="center"/>
    </xf>
    <xf numFmtId="2" fontId="8" fillId="0" borderId="29" xfId="0" applyNumberFormat="1" applyFont="1" applyFill="1" applyBorder="1" applyAlignment="1">
      <alignment horizontal="left"/>
    </xf>
    <xf numFmtId="2" fontId="8" fillId="0" borderId="30" xfId="0" applyNumberFormat="1" applyFont="1" applyFill="1" applyBorder="1" applyAlignment="1">
      <alignment horizontal="left"/>
    </xf>
    <xf numFmtId="0" fontId="8" fillId="0" borderId="31" xfId="0" applyFont="1" applyFill="1" applyBorder="1" applyAlignment="1">
      <alignment horizontal="left"/>
    </xf>
    <xf numFmtId="0" fontId="8" fillId="0" borderId="14" xfId="0" applyFont="1" applyFill="1" applyBorder="1" applyAlignment="1">
      <alignment horizontal="left"/>
    </xf>
    <xf numFmtId="2" fontId="8" fillId="0" borderId="17" xfId="0" applyNumberFormat="1" applyFont="1" applyFill="1" applyBorder="1" applyAlignment="1">
      <alignment horizontal="left"/>
    </xf>
    <xf numFmtId="2" fontId="8" fillId="0" borderId="18" xfId="0" applyNumberFormat="1" applyFont="1" applyFill="1" applyBorder="1" applyAlignment="1">
      <alignment horizontal="left"/>
    </xf>
    <xf numFmtId="2" fontId="8" fillId="0" borderId="7" xfId="0" applyNumberFormat="1" applyFont="1" applyFill="1" applyBorder="1" applyAlignment="1">
      <alignment horizontal="left"/>
    </xf>
    <xf numFmtId="2" fontId="8" fillId="0" borderId="8" xfId="0" applyNumberFormat="1" applyFont="1" applyFill="1" applyBorder="1" applyAlignment="1">
      <alignment horizontal="left"/>
    </xf>
    <xf numFmtId="2" fontId="8" fillId="0" borderId="31" xfId="0" applyNumberFormat="1" applyFont="1" applyFill="1" applyBorder="1" applyAlignment="1">
      <alignment horizontal="left"/>
    </xf>
    <xf numFmtId="2" fontId="8" fillId="0" borderId="14" xfId="0" applyNumberFormat="1" applyFont="1" applyFill="1" applyBorder="1" applyAlignment="1">
      <alignment horizontal="left"/>
    </xf>
    <xf numFmtId="2" fontId="8" fillId="0" borderId="19" xfId="0" applyNumberFormat="1" applyFont="1" applyFill="1" applyBorder="1" applyAlignment="1">
      <alignment horizontal="center"/>
    </xf>
    <xf numFmtId="2" fontId="8" fillId="0" borderId="14" xfId="0" applyNumberFormat="1" applyFont="1" applyFill="1" applyBorder="1" applyAlignment="1">
      <alignment horizontal="center"/>
    </xf>
    <xf numFmtId="2" fontId="8" fillId="0" borderId="20" xfId="0" applyNumberFormat="1" applyFont="1" applyFill="1" applyBorder="1" applyAlignment="1">
      <alignment horizontal="center"/>
    </xf>
    <xf numFmtId="0" fontId="8" fillId="0" borderId="36" xfId="0" applyFont="1" applyFill="1" applyBorder="1" applyAlignment="1">
      <alignment horizontal="left" vertical="center" wrapText="1"/>
    </xf>
    <xf numFmtId="0" fontId="8" fillId="0" borderId="16" xfId="0" applyFont="1" applyFill="1" applyBorder="1" applyAlignment="1">
      <alignment horizontal="left" vertical="center" wrapText="1"/>
    </xf>
    <xf numFmtId="0" fontId="8" fillId="0" borderId="37" xfId="0" applyFont="1" applyFill="1" applyBorder="1" applyAlignment="1">
      <alignment horizontal="left" vertical="center" wrapText="1"/>
    </xf>
    <xf numFmtId="0" fontId="8" fillId="0" borderId="19" xfId="0" applyFont="1" applyFill="1" applyBorder="1" applyAlignment="1">
      <alignment horizontal="center" vertical="center" wrapText="1"/>
    </xf>
    <xf numFmtId="0" fontId="8" fillId="0" borderId="14" xfId="0" applyFont="1" applyFill="1" applyBorder="1" applyAlignment="1">
      <alignment horizontal="center" vertical="center" wrapText="1"/>
    </xf>
    <xf numFmtId="0" fontId="8" fillId="0" borderId="20" xfId="0" applyFont="1" applyFill="1" applyBorder="1" applyAlignment="1">
      <alignment horizontal="center" vertical="center" wrapText="1"/>
    </xf>
    <xf numFmtId="0" fontId="7" fillId="0" borderId="47" xfId="0" applyFont="1" applyFill="1" applyBorder="1" applyAlignment="1">
      <alignment horizontal="left" vertical="top" wrapText="1"/>
    </xf>
    <xf numFmtId="0" fontId="7" fillId="0" borderId="27" xfId="0" applyFont="1" applyFill="1" applyBorder="1" applyAlignment="1">
      <alignment horizontal="left" vertical="top" wrapText="1"/>
    </xf>
    <xf numFmtId="2" fontId="8" fillId="0" borderId="38" xfId="0" applyNumberFormat="1" applyFont="1" applyFill="1" applyBorder="1" applyAlignment="1">
      <alignment horizontal="left"/>
    </xf>
    <xf numFmtId="2" fontId="8" fillId="0" borderId="13" xfId="0" applyNumberFormat="1" applyFont="1" applyFill="1" applyBorder="1" applyAlignment="1">
      <alignment horizontal="left"/>
    </xf>
    <xf numFmtId="0" fontId="10" fillId="0" borderId="25" xfId="0" applyNumberFormat="1" applyFont="1" applyFill="1" applyBorder="1" applyAlignment="1" applyProtection="1">
      <alignment horizontal="left" vertical="top" wrapText="1"/>
    </xf>
    <xf numFmtId="0" fontId="10" fillId="0" borderId="46" xfId="0" applyNumberFormat="1" applyFont="1" applyFill="1" applyBorder="1" applyAlignment="1" applyProtection="1">
      <alignment horizontal="left" vertical="top" wrapText="1"/>
    </xf>
    <xf numFmtId="0" fontId="10" fillId="0" borderId="33" xfId="0" applyFont="1" applyFill="1" applyBorder="1" applyAlignment="1">
      <alignment horizontal="left" vertical="top"/>
    </xf>
    <xf numFmtId="0" fontId="10" fillId="0" borderId="34" xfId="0" applyFont="1" applyFill="1" applyBorder="1" applyAlignment="1">
      <alignment horizontal="left" vertical="top"/>
    </xf>
    <xf numFmtId="0" fontId="10" fillId="0" borderId="35" xfId="0" applyFont="1" applyFill="1" applyBorder="1" applyAlignment="1">
      <alignment horizontal="left" vertical="top"/>
    </xf>
    <xf numFmtId="2" fontId="8" fillId="0" borderId="15" xfId="0" applyNumberFormat="1" applyFont="1" applyFill="1" applyBorder="1" applyAlignment="1">
      <alignment horizontal="left"/>
    </xf>
    <xf numFmtId="2" fontId="8" fillId="0" borderId="16" xfId="0" applyNumberFormat="1" applyFont="1" applyFill="1" applyBorder="1" applyAlignment="1">
      <alignment horizontal="left"/>
    </xf>
    <xf numFmtId="41" fontId="10" fillId="0" borderId="7" xfId="0" applyNumberFormat="1" applyFont="1" applyFill="1" applyBorder="1" applyAlignment="1">
      <alignment horizontal="right"/>
    </xf>
    <xf numFmtId="41" fontId="10" fillId="0" borderId="8" xfId="0" applyNumberFormat="1" applyFont="1" applyFill="1" applyBorder="1" applyAlignment="1">
      <alignment horizontal="right"/>
    </xf>
    <xf numFmtId="41" fontId="10" fillId="0" borderId="42" xfId="0" applyNumberFormat="1" applyFont="1" applyFill="1" applyBorder="1" applyAlignment="1">
      <alignment horizontal="right"/>
    </xf>
    <xf numFmtId="41" fontId="10" fillId="0" borderId="17" xfId="0" applyNumberFormat="1" applyFont="1" applyFill="1" applyBorder="1" applyAlignment="1">
      <alignment horizontal="right"/>
    </xf>
    <xf numFmtId="41" fontId="10" fillId="0" borderId="18" xfId="0" applyNumberFormat="1" applyFont="1" applyFill="1" applyBorder="1" applyAlignment="1">
      <alignment horizontal="right"/>
    </xf>
    <xf numFmtId="41" fontId="10" fillId="0" borderId="32" xfId="0" applyNumberFormat="1" applyFont="1" applyFill="1" applyBorder="1" applyAlignment="1">
      <alignment horizontal="right"/>
    </xf>
    <xf numFmtId="0" fontId="10" fillId="0" borderId="17" xfId="0" applyFont="1" applyFill="1" applyBorder="1" applyAlignment="1">
      <alignment horizontal="left" vertical="top"/>
    </xf>
    <xf numFmtId="0" fontId="10" fillId="0" borderId="18" xfId="0" applyFont="1" applyFill="1" applyBorder="1" applyAlignment="1">
      <alignment horizontal="left" vertical="top"/>
    </xf>
    <xf numFmtId="41" fontId="10" fillId="0" borderId="32" xfId="0" applyNumberFormat="1" applyFont="1" applyFill="1" applyBorder="1" applyAlignment="1">
      <alignment horizontal="left" vertical="top"/>
    </xf>
    <xf numFmtId="0" fontId="12" fillId="0" borderId="7" xfId="0" applyFont="1" applyFill="1" applyBorder="1" applyAlignment="1">
      <alignment horizontal="center"/>
    </xf>
    <xf numFmtId="0" fontId="12" fillId="0" borderId="8" xfId="0" applyFont="1" applyFill="1" applyBorder="1" applyAlignment="1">
      <alignment horizontal="center"/>
    </xf>
    <xf numFmtId="41" fontId="12" fillId="0" borderId="42" xfId="0" applyNumberFormat="1" applyFont="1" applyFill="1" applyBorder="1" applyAlignment="1">
      <alignment horizontal="center"/>
    </xf>
    <xf numFmtId="0" fontId="12" fillId="0" borderId="43" xfId="0" applyFont="1" applyFill="1" applyBorder="1" applyAlignment="1">
      <alignment horizontal="center"/>
    </xf>
    <xf numFmtId="0" fontId="12" fillId="0" borderId="0" xfId="0" applyFont="1" applyFill="1" applyBorder="1" applyAlignment="1">
      <alignment horizontal="center"/>
    </xf>
    <xf numFmtId="41" fontId="12" fillId="0" borderId="44" xfId="0" applyNumberFormat="1" applyFont="1" applyFill="1" applyBorder="1" applyAlignment="1">
      <alignment horizontal="center"/>
    </xf>
    <xf numFmtId="0" fontId="12" fillId="0" borderId="33" xfId="0" applyFont="1" applyFill="1" applyBorder="1" applyAlignment="1">
      <alignment horizontal="center"/>
    </xf>
    <xf numFmtId="0" fontId="12" fillId="0" borderId="34" xfId="0" applyFont="1" applyFill="1" applyBorder="1" applyAlignment="1">
      <alignment horizontal="center"/>
    </xf>
    <xf numFmtId="41" fontId="12" fillId="0" borderId="35" xfId="0" applyNumberFormat="1" applyFont="1" applyFill="1" applyBorder="1" applyAlignment="1">
      <alignment horizontal="center"/>
    </xf>
    <xf numFmtId="41" fontId="7" fillId="0" borderId="4" xfId="0" applyNumberFormat="1" applyFont="1" applyFill="1" applyBorder="1" applyAlignment="1">
      <alignment horizontal="left" vertical="top" wrapText="1"/>
    </xf>
    <xf numFmtId="41" fontId="7" fillId="0" borderId="32" xfId="0" applyNumberFormat="1" applyFont="1" applyFill="1" applyBorder="1" applyAlignment="1">
      <alignment horizontal="left" vertical="top" wrapText="1"/>
    </xf>
    <xf numFmtId="41" fontId="7" fillId="0" borderId="27" xfId="0" applyNumberFormat="1" applyFont="1" applyFill="1" applyBorder="1" applyAlignment="1">
      <alignment horizontal="left" vertical="top" wrapText="1"/>
    </xf>
    <xf numFmtId="0" fontId="5" fillId="0" borderId="22" xfId="0" applyFont="1" applyFill="1" applyBorder="1" applyAlignment="1">
      <alignment horizontal="center" vertical="top" wrapText="1"/>
    </xf>
    <xf numFmtId="0" fontId="5" fillId="0" borderId="41" xfId="0" applyFont="1" applyFill="1" applyBorder="1" applyAlignment="1">
      <alignment horizontal="center" vertical="top" wrapText="1"/>
    </xf>
    <xf numFmtId="0" fontId="5" fillId="0" borderId="25" xfId="0" applyFont="1" applyFill="1" applyBorder="1" applyAlignment="1">
      <alignment horizontal="center" vertical="top" wrapText="1"/>
    </xf>
    <xf numFmtId="0" fontId="5" fillId="0" borderId="5" xfId="0" applyFont="1" applyFill="1" applyBorder="1" applyAlignment="1">
      <alignment horizontal="center" vertical="top" wrapText="1"/>
    </xf>
    <xf numFmtId="0" fontId="5" fillId="0" borderId="40" xfId="0" applyFont="1" applyFill="1" applyBorder="1" applyAlignment="1">
      <alignment horizontal="center" vertical="top" wrapText="1"/>
    </xf>
    <xf numFmtId="0" fontId="5" fillId="0" borderId="23" xfId="0" applyFont="1" applyFill="1" applyBorder="1" applyAlignment="1">
      <alignment horizontal="center" vertical="top" wrapText="1"/>
    </xf>
    <xf numFmtId="0" fontId="8" fillId="0" borderId="17" xfId="0" applyFont="1" applyFill="1" applyBorder="1" applyAlignment="1">
      <alignment horizontal="left" vertical="top"/>
    </xf>
    <xf numFmtId="0" fontId="8" fillId="0" borderId="18" xfId="0" applyFont="1" applyFill="1" applyBorder="1" applyAlignment="1">
      <alignment horizontal="left" vertical="top"/>
    </xf>
    <xf numFmtId="41" fontId="8" fillId="0" borderId="32" xfId="0" applyNumberFormat="1" applyFont="1" applyFill="1" applyBorder="1" applyAlignment="1">
      <alignment horizontal="left" vertical="top"/>
    </xf>
    <xf numFmtId="2" fontId="10" fillId="0" borderId="7" xfId="0" applyNumberFormat="1" applyFont="1" applyFill="1" applyBorder="1" applyAlignment="1">
      <alignment horizontal="left"/>
    </xf>
    <xf numFmtId="2" fontId="10" fillId="0" borderId="8" xfId="0" applyNumberFormat="1" applyFont="1" applyFill="1" applyBorder="1" applyAlignment="1">
      <alignment horizontal="left"/>
    </xf>
    <xf numFmtId="41" fontId="8" fillId="0" borderId="37" xfId="0" applyNumberFormat="1" applyFont="1" applyFill="1" applyBorder="1" applyAlignment="1">
      <alignment horizontal="left" vertical="center" wrapText="1"/>
    </xf>
    <xf numFmtId="41" fontId="8" fillId="0" borderId="20" xfId="0" applyNumberFormat="1" applyFont="1" applyFill="1" applyBorder="1" applyAlignment="1">
      <alignment horizontal="center" vertical="center" wrapText="1"/>
    </xf>
    <xf numFmtId="41" fontId="8" fillId="0" borderId="32" xfId="0" applyNumberFormat="1" applyFont="1" applyFill="1" applyBorder="1" applyAlignment="1">
      <alignment horizontal="left" vertical="center" wrapText="1"/>
    </xf>
    <xf numFmtId="41" fontId="7" fillId="0" borderId="32" xfId="0" applyNumberFormat="1" applyFont="1" applyFill="1" applyBorder="1" applyAlignment="1">
      <alignment vertical="top"/>
    </xf>
    <xf numFmtId="0" fontId="10" fillId="0" borderId="17" xfId="0" applyFont="1" applyFill="1" applyBorder="1" applyAlignment="1">
      <alignment horizontal="left" vertical="top" wrapText="1"/>
    </xf>
    <xf numFmtId="0" fontId="10" fillId="0" borderId="18" xfId="0" applyFont="1" applyFill="1" applyBorder="1" applyAlignment="1">
      <alignment horizontal="left" vertical="top" wrapText="1"/>
    </xf>
    <xf numFmtId="41" fontId="10" fillId="0" borderId="32" xfId="0" applyNumberFormat="1" applyFont="1" applyFill="1" applyBorder="1" applyAlignment="1">
      <alignment horizontal="left" vertical="top" wrapText="1"/>
    </xf>
    <xf numFmtId="41" fontId="8" fillId="0" borderId="37" xfId="0" applyNumberFormat="1" applyFont="1" applyFill="1" applyBorder="1" applyAlignment="1">
      <alignment horizontal="center" vertical="center" wrapText="1"/>
    </xf>
    <xf numFmtId="41" fontId="8" fillId="0" borderId="35" xfId="0" applyNumberFormat="1" applyFont="1" applyFill="1" applyBorder="1" applyAlignment="1">
      <alignment horizontal="left" vertical="top"/>
    </xf>
    <xf numFmtId="41" fontId="7" fillId="0" borderId="32" xfId="0" applyNumberFormat="1" applyFont="1" applyFill="1" applyBorder="1" applyAlignment="1">
      <alignment horizontal="center" vertical="center" wrapText="1"/>
    </xf>
    <xf numFmtId="0" fontId="8" fillId="0" borderId="31" xfId="0" applyFont="1" applyFill="1" applyBorder="1" applyAlignment="1">
      <alignment horizontal="right" vertical="center" wrapText="1"/>
    </xf>
    <xf numFmtId="0" fontId="8" fillId="0" borderId="14" xfId="0" applyFont="1" applyFill="1" applyBorder="1" applyAlignment="1">
      <alignment horizontal="right" vertical="center" wrapText="1"/>
    </xf>
    <xf numFmtId="0" fontId="8" fillId="0" borderId="20" xfId="0" applyFont="1" applyFill="1" applyBorder="1" applyAlignment="1">
      <alignment horizontal="right" vertical="center" wrapText="1"/>
    </xf>
    <xf numFmtId="0" fontId="10" fillId="0" borderId="33" xfId="0" applyFont="1" applyFill="1" applyBorder="1" applyAlignment="1">
      <alignment horizontal="left" vertical="top" wrapText="1"/>
    </xf>
    <xf numFmtId="0" fontId="10" fillId="0" borderId="34" xfId="0" applyFont="1" applyFill="1" applyBorder="1" applyAlignment="1">
      <alignment horizontal="left" vertical="top" wrapText="1"/>
    </xf>
    <xf numFmtId="41" fontId="10" fillId="0" borderId="35" xfId="0" applyNumberFormat="1" applyFont="1" applyFill="1" applyBorder="1" applyAlignment="1">
      <alignment horizontal="left" vertical="top" wrapText="1"/>
    </xf>
    <xf numFmtId="0" fontId="5" fillId="0" borderId="5" xfId="0" applyFont="1" applyFill="1" applyBorder="1" applyAlignment="1">
      <alignment horizontal="center" vertical="top"/>
    </xf>
    <xf numFmtId="0" fontId="5" fillId="0" borderId="40" xfId="0" applyFont="1" applyFill="1" applyBorder="1" applyAlignment="1">
      <alignment horizontal="center" vertical="top"/>
    </xf>
    <xf numFmtId="0" fontId="5" fillId="0" borderId="22" xfId="0" applyFont="1" applyFill="1" applyBorder="1" applyAlignment="1">
      <alignment horizontal="center" vertical="top"/>
    </xf>
    <xf numFmtId="0" fontId="5" fillId="0" borderId="41" xfId="0" applyFont="1" applyFill="1" applyBorder="1" applyAlignment="1">
      <alignment horizontal="center" vertical="top"/>
    </xf>
    <xf numFmtId="2" fontId="12" fillId="0" borderId="7" xfId="0" applyNumberFormat="1" applyFont="1" applyFill="1" applyBorder="1" applyAlignment="1">
      <alignment horizontal="center" wrapText="1"/>
    </xf>
    <xf numFmtId="2" fontId="12" fillId="0" borderId="8" xfId="0" applyNumberFormat="1" applyFont="1" applyFill="1" applyBorder="1" applyAlignment="1">
      <alignment horizontal="center" wrapText="1"/>
    </xf>
    <xf numFmtId="41" fontId="12" fillId="0" borderId="42" xfId="0" applyNumberFormat="1" applyFont="1" applyFill="1" applyBorder="1" applyAlignment="1">
      <alignment horizontal="center" wrapText="1"/>
    </xf>
    <xf numFmtId="2" fontId="12" fillId="0" borderId="43" xfId="0" applyNumberFormat="1" applyFont="1" applyFill="1" applyBorder="1" applyAlignment="1">
      <alignment horizontal="center" wrapText="1"/>
    </xf>
    <xf numFmtId="2" fontId="12" fillId="0" borderId="0" xfId="0" applyNumberFormat="1" applyFont="1" applyFill="1" applyBorder="1" applyAlignment="1">
      <alignment horizontal="center" wrapText="1"/>
    </xf>
    <xf numFmtId="41" fontId="12" fillId="0" borderId="44" xfId="0" applyNumberFormat="1" applyFont="1" applyFill="1" applyBorder="1" applyAlignment="1">
      <alignment horizontal="center" wrapText="1"/>
    </xf>
    <xf numFmtId="0" fontId="10" fillId="0" borderId="33" xfId="0" applyNumberFormat="1" applyFont="1" applyFill="1" applyBorder="1" applyAlignment="1" applyProtection="1">
      <alignment horizontal="left" vertical="top" wrapText="1"/>
    </xf>
    <xf numFmtId="0" fontId="10" fillId="0" borderId="34" xfId="0" applyNumberFormat="1" applyFont="1" applyFill="1" applyBorder="1" applyAlignment="1" applyProtection="1">
      <alignment horizontal="left" vertical="top" wrapText="1"/>
    </xf>
    <xf numFmtId="41" fontId="10" fillId="0" borderId="35" xfId="0" applyNumberFormat="1" applyFont="1" applyFill="1" applyBorder="1" applyAlignment="1" applyProtection="1">
      <alignment horizontal="left" vertical="top" wrapText="1"/>
    </xf>
    <xf numFmtId="0" fontId="10" fillId="0" borderId="17" xfId="0" applyFont="1" applyFill="1" applyBorder="1" applyAlignment="1">
      <alignment horizontal="right" wrapText="1"/>
    </xf>
    <xf numFmtId="0" fontId="5" fillId="0" borderId="18" xfId="0" applyFont="1" applyFill="1" applyBorder="1" applyAlignment="1">
      <alignment horizontal="right" wrapText="1"/>
    </xf>
    <xf numFmtId="0" fontId="8" fillId="0" borderId="19" xfId="0" applyFont="1" applyFill="1" applyBorder="1" applyAlignment="1">
      <alignment horizontal="center" vertical="top"/>
    </xf>
    <xf numFmtId="0" fontId="8" fillId="0" borderId="14" xfId="0" applyFont="1" applyFill="1" applyBorder="1" applyAlignment="1">
      <alignment horizontal="center" vertical="top"/>
    </xf>
    <xf numFmtId="41" fontId="8" fillId="0" borderId="20" xfId="0" applyNumberFormat="1" applyFont="1" applyFill="1" applyBorder="1" applyAlignment="1">
      <alignment horizontal="center"/>
    </xf>
    <xf numFmtId="0" fontId="8" fillId="0" borderId="21" xfId="0" applyFont="1" applyFill="1" applyBorder="1" applyAlignment="1">
      <alignment horizontal="center" vertical="top"/>
    </xf>
    <xf numFmtId="0" fontId="10" fillId="0" borderId="31" xfId="0" applyNumberFormat="1" applyFont="1" applyFill="1" applyBorder="1" applyAlignment="1" applyProtection="1">
      <alignment horizontal="right" vertical="top" wrapText="1"/>
    </xf>
    <xf numFmtId="0" fontId="10" fillId="0" borderId="14" xfId="0" applyNumberFormat="1" applyFont="1" applyFill="1" applyBorder="1" applyAlignment="1" applyProtection="1">
      <alignment horizontal="right" vertical="top" wrapText="1"/>
    </xf>
    <xf numFmtId="0" fontId="10" fillId="0" borderId="20" xfId="0" applyNumberFormat="1" applyFont="1" applyFill="1" applyBorder="1" applyAlignment="1" applyProtection="1">
      <alignment horizontal="right" vertical="top" wrapText="1"/>
    </xf>
    <xf numFmtId="1" fontId="10" fillId="0" borderId="22" xfId="0" applyNumberFormat="1" applyFont="1" applyFill="1" applyBorder="1" applyAlignment="1" applyProtection="1">
      <alignment horizontal="right" wrapText="1"/>
    </xf>
    <xf numFmtId="1" fontId="10" fillId="0" borderId="41" xfId="0" applyNumberFormat="1" applyFont="1" applyFill="1" applyBorder="1" applyAlignment="1" applyProtection="1">
      <alignment horizontal="right" wrapText="1"/>
    </xf>
    <xf numFmtId="1" fontId="10" fillId="0" borderId="25" xfId="0" applyNumberFormat="1" applyFont="1" applyFill="1" applyBorder="1" applyAlignment="1" applyProtection="1">
      <alignment horizontal="right" wrapText="1"/>
    </xf>
    <xf numFmtId="4" fontId="10" fillId="0" borderId="17" xfId="0" applyNumberFormat="1" applyFont="1" applyFill="1" applyBorder="1" applyAlignment="1">
      <alignment horizontal="right"/>
    </xf>
    <xf numFmtId="4" fontId="10" fillId="0" borderId="18" xfId="0" applyNumberFormat="1" applyFont="1" applyFill="1" applyBorder="1" applyAlignment="1">
      <alignment horizontal="right"/>
    </xf>
    <xf numFmtId="0" fontId="8" fillId="0" borderId="14" xfId="0" applyFont="1" applyFill="1" applyBorder="1" applyAlignment="1">
      <alignment horizontal="center"/>
    </xf>
    <xf numFmtId="0" fontId="10" fillId="0" borderId="35" xfId="0" applyFont="1" applyFill="1" applyBorder="1" applyAlignment="1">
      <alignment horizontal="left" vertical="top" wrapText="1"/>
    </xf>
    <xf numFmtId="0" fontId="10" fillId="0" borderId="35" xfId="0" applyNumberFormat="1" applyFont="1" applyFill="1" applyBorder="1" applyAlignment="1" applyProtection="1">
      <alignment horizontal="left" vertical="top" wrapText="1"/>
    </xf>
    <xf numFmtId="0" fontId="8" fillId="0" borderId="19" xfId="0" applyFont="1" applyFill="1" applyBorder="1" applyAlignment="1">
      <alignment horizontal="right" vertical="center"/>
    </xf>
    <xf numFmtId="0" fontId="8" fillId="0" borderId="14" xfId="0" applyFont="1" applyFill="1" applyBorder="1" applyAlignment="1">
      <alignment horizontal="right" vertical="center"/>
    </xf>
    <xf numFmtId="0" fontId="10" fillId="0" borderId="36" xfId="0" applyFont="1" applyFill="1" applyBorder="1" applyAlignment="1">
      <alignment horizontal="left" vertical="center" wrapText="1"/>
    </xf>
    <xf numFmtId="0" fontId="10" fillId="0" borderId="16" xfId="0" applyFont="1" applyFill="1" applyBorder="1" applyAlignment="1">
      <alignment horizontal="left" vertical="center" wrapText="1"/>
    </xf>
    <xf numFmtId="0" fontId="10" fillId="0" borderId="37" xfId="0" applyFont="1" applyFill="1" applyBorder="1" applyAlignment="1">
      <alignment horizontal="left" vertical="center" wrapText="1"/>
    </xf>
    <xf numFmtId="0" fontId="8" fillId="0" borderId="19" xfId="0" applyFont="1" applyFill="1" applyBorder="1" applyAlignment="1">
      <alignment horizontal="right"/>
    </xf>
    <xf numFmtId="0" fontId="7" fillId="0" borderId="14" xfId="0" applyFont="1" applyBorder="1" applyAlignment="1">
      <alignment horizontal="right"/>
    </xf>
    <xf numFmtId="0" fontId="8" fillId="0" borderId="19" xfId="0" applyFont="1" applyFill="1" applyBorder="1" applyAlignment="1">
      <alignment horizontal="left" wrapText="1"/>
    </xf>
    <xf numFmtId="2" fontId="4" fillId="0" borderId="19" xfId="0" applyNumberFormat="1" applyFont="1" applyFill="1" applyBorder="1" applyAlignment="1">
      <alignment horizontal="center" vertical="center"/>
    </xf>
    <xf numFmtId="2" fontId="4" fillId="0" borderId="14" xfId="0" applyNumberFormat="1" applyFont="1" applyFill="1" applyBorder="1" applyAlignment="1">
      <alignment horizontal="center" vertical="center"/>
    </xf>
    <xf numFmtId="2" fontId="4" fillId="0" borderId="20" xfId="0" applyNumberFormat="1" applyFont="1" applyFill="1" applyBorder="1" applyAlignment="1">
      <alignment horizontal="center" vertical="center"/>
    </xf>
    <xf numFmtId="0" fontId="8" fillId="0" borderId="19" xfId="0" applyFont="1" applyFill="1" applyBorder="1" applyAlignment="1">
      <alignment horizontal="left"/>
    </xf>
  </cellXfs>
  <cellStyles count="6">
    <cellStyle name="Normal" xfId="0" builtinId="0"/>
    <cellStyle name="Normal 2" xfId="1"/>
    <cellStyle name="Normal 3" xfId="2"/>
    <cellStyle name="Normal 3 2" xfId="3"/>
    <cellStyle name="Normal 4" xfId="4"/>
    <cellStyle name="Normal 7"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J160"/>
  <sheetViews>
    <sheetView tabSelected="1" view="pageBreakPreview" zoomScaleNormal="100" zoomScaleSheetLayoutView="100" workbookViewId="0">
      <selection activeCell="D5" sqref="D5:H5"/>
    </sheetView>
  </sheetViews>
  <sheetFormatPr defaultColWidth="11.42578125" defaultRowHeight="18" x14ac:dyDescent="0.35"/>
  <cols>
    <col min="1" max="1" width="6" style="2" customWidth="1"/>
    <col min="2" max="2" width="7" style="114" customWidth="1"/>
    <col min="3" max="3" width="6.42578125" style="114" customWidth="1"/>
    <col min="4" max="4" width="51.85546875" style="120" customWidth="1"/>
    <col min="5" max="5" width="11.42578125" style="121" customWidth="1"/>
    <col min="6" max="6" width="12" style="122" customWidth="1"/>
    <col min="7" max="7" width="13.7109375" style="123" customWidth="1"/>
    <col min="8" max="8" width="19.140625" style="124" customWidth="1"/>
    <col min="9" max="16384" width="11.42578125" style="2"/>
  </cols>
  <sheetData>
    <row r="1" spans="2:8" ht="90" customHeight="1" thickBot="1" x14ac:dyDescent="0.4">
      <c r="B1" s="339" t="s">
        <v>373</v>
      </c>
      <c r="C1" s="340"/>
      <c r="D1" s="340"/>
      <c r="E1" s="340"/>
      <c r="F1" s="340"/>
      <c r="G1" s="340"/>
      <c r="H1" s="341"/>
    </row>
    <row r="2" spans="2:8" ht="35.1" customHeight="1" thickBot="1" x14ac:dyDescent="0.4">
      <c r="B2" s="342" t="s">
        <v>216</v>
      </c>
      <c r="C2" s="343"/>
      <c r="D2" s="343"/>
      <c r="E2" s="343"/>
      <c r="F2" s="343"/>
      <c r="G2" s="343"/>
      <c r="H2" s="344"/>
    </row>
    <row r="3" spans="2:8" ht="43.5" customHeight="1" x14ac:dyDescent="0.35">
      <c r="B3" s="311" t="s">
        <v>194</v>
      </c>
      <c r="C3" s="312"/>
      <c r="D3" s="312"/>
      <c r="E3" s="312"/>
      <c r="F3" s="312"/>
      <c r="G3" s="312"/>
      <c r="H3" s="313"/>
    </row>
    <row r="4" spans="2:8" ht="26.25" customHeight="1" x14ac:dyDescent="0.35">
      <c r="B4" s="3"/>
      <c r="C4" s="4"/>
      <c r="D4" s="303" t="s">
        <v>294</v>
      </c>
      <c r="E4" s="304"/>
      <c r="F4" s="304"/>
      <c r="G4" s="304"/>
      <c r="H4" s="305"/>
    </row>
    <row r="5" spans="2:8" ht="71.25" customHeight="1" x14ac:dyDescent="0.35">
      <c r="B5" s="5"/>
      <c r="C5" s="6" t="s">
        <v>295</v>
      </c>
      <c r="D5" s="297" t="s">
        <v>313</v>
      </c>
      <c r="E5" s="306"/>
      <c r="F5" s="306"/>
      <c r="G5" s="306"/>
      <c r="H5" s="307"/>
    </row>
    <row r="6" spans="2:8" ht="158.25" customHeight="1" x14ac:dyDescent="0.35">
      <c r="B6" s="5"/>
      <c r="C6" s="6" t="s">
        <v>296</v>
      </c>
      <c r="D6" s="297" t="s">
        <v>314</v>
      </c>
      <c r="E6" s="298"/>
      <c r="F6" s="298"/>
      <c r="G6" s="298"/>
      <c r="H6" s="299"/>
    </row>
    <row r="7" spans="2:8" ht="90" customHeight="1" x14ac:dyDescent="0.35">
      <c r="B7" s="7"/>
      <c r="C7" s="8" t="s">
        <v>297</v>
      </c>
      <c r="D7" s="295" t="s">
        <v>315</v>
      </c>
      <c r="E7" s="295"/>
      <c r="F7" s="295"/>
      <c r="G7" s="295"/>
      <c r="H7" s="296"/>
    </row>
    <row r="8" spans="2:8" s="12" customFormat="1" ht="70.5" customHeight="1" x14ac:dyDescent="0.35">
      <c r="B8" s="10"/>
      <c r="C8" s="11" t="s">
        <v>298</v>
      </c>
      <c r="D8" s="295" t="s">
        <v>374</v>
      </c>
      <c r="E8" s="295"/>
      <c r="F8" s="295"/>
      <c r="G8" s="295"/>
      <c r="H8" s="296"/>
    </row>
    <row r="9" spans="2:8" ht="179.25" customHeight="1" x14ac:dyDescent="0.35">
      <c r="B9" s="13"/>
      <c r="C9" s="8" t="s">
        <v>299</v>
      </c>
      <c r="D9" s="295" t="s">
        <v>375</v>
      </c>
      <c r="E9" s="295"/>
      <c r="F9" s="295"/>
      <c r="G9" s="295"/>
      <c r="H9" s="296"/>
    </row>
    <row r="10" spans="2:8" ht="106.5" customHeight="1" x14ac:dyDescent="0.35">
      <c r="B10" s="13"/>
      <c r="C10" s="8" t="s">
        <v>300</v>
      </c>
      <c r="D10" s="295" t="s">
        <v>376</v>
      </c>
      <c r="E10" s="295"/>
      <c r="F10" s="295"/>
      <c r="G10" s="295"/>
      <c r="H10" s="296"/>
    </row>
    <row r="11" spans="2:8" ht="54" customHeight="1" x14ac:dyDescent="0.35">
      <c r="B11" s="13"/>
      <c r="C11" s="8" t="s">
        <v>301</v>
      </c>
      <c r="D11" s="295" t="s">
        <v>316</v>
      </c>
      <c r="E11" s="295"/>
      <c r="F11" s="295"/>
      <c r="G11" s="295"/>
      <c r="H11" s="296"/>
    </row>
    <row r="12" spans="2:8" ht="71.25" customHeight="1" x14ac:dyDescent="0.35">
      <c r="B12" s="13"/>
      <c r="C12" s="8" t="s">
        <v>302</v>
      </c>
      <c r="D12" s="297" t="s">
        <v>377</v>
      </c>
      <c r="E12" s="298"/>
      <c r="F12" s="298"/>
      <c r="G12" s="298"/>
      <c r="H12" s="299"/>
    </row>
    <row r="13" spans="2:8" ht="90.75" customHeight="1" x14ac:dyDescent="0.35">
      <c r="B13" s="13"/>
      <c r="C13" s="14" t="s">
        <v>303</v>
      </c>
      <c r="D13" s="295" t="s">
        <v>378</v>
      </c>
      <c r="E13" s="295"/>
      <c r="F13" s="295"/>
      <c r="G13" s="295"/>
      <c r="H13" s="296"/>
    </row>
    <row r="14" spans="2:8" ht="53.25" customHeight="1" x14ac:dyDescent="0.35">
      <c r="B14" s="15"/>
      <c r="C14" s="8" t="s">
        <v>304</v>
      </c>
      <c r="D14" s="300" t="s">
        <v>334</v>
      </c>
      <c r="E14" s="301"/>
      <c r="F14" s="301"/>
      <c r="G14" s="301"/>
      <c r="H14" s="302"/>
    </row>
    <row r="15" spans="2:8" ht="198.75" customHeight="1" x14ac:dyDescent="0.35">
      <c r="B15" s="13"/>
      <c r="C15" s="8" t="s">
        <v>305</v>
      </c>
      <c r="D15" s="295" t="s">
        <v>317</v>
      </c>
      <c r="E15" s="295"/>
      <c r="F15" s="295"/>
      <c r="G15" s="295"/>
      <c r="H15" s="296"/>
    </row>
    <row r="16" spans="2:8" ht="164.25" customHeight="1" x14ac:dyDescent="0.35">
      <c r="B16" s="13"/>
      <c r="C16" s="8" t="s">
        <v>306</v>
      </c>
      <c r="D16" s="297" t="s">
        <v>318</v>
      </c>
      <c r="E16" s="298"/>
      <c r="F16" s="298"/>
      <c r="G16" s="298"/>
      <c r="H16" s="299"/>
    </row>
    <row r="17" spans="2:8" ht="105.75" customHeight="1" x14ac:dyDescent="0.35">
      <c r="B17" s="13"/>
      <c r="C17" s="8" t="s">
        <v>319</v>
      </c>
      <c r="D17" s="297" t="s">
        <v>320</v>
      </c>
      <c r="E17" s="298"/>
      <c r="F17" s="298"/>
      <c r="G17" s="298"/>
      <c r="H17" s="299"/>
    </row>
    <row r="18" spans="2:8" s="12" customFormat="1" ht="73.5" customHeight="1" x14ac:dyDescent="0.35">
      <c r="B18" s="16"/>
      <c r="C18" s="17" t="s">
        <v>321</v>
      </c>
      <c r="D18" s="297" t="s">
        <v>379</v>
      </c>
      <c r="E18" s="298"/>
      <c r="F18" s="298"/>
      <c r="G18" s="298"/>
      <c r="H18" s="299"/>
    </row>
    <row r="19" spans="2:8" ht="80.25" customHeight="1" thickBot="1" x14ac:dyDescent="0.4">
      <c r="B19" s="18"/>
      <c r="C19" s="19" t="s">
        <v>322</v>
      </c>
      <c r="D19" s="345" t="s">
        <v>323</v>
      </c>
      <c r="E19" s="345"/>
      <c r="F19" s="345"/>
      <c r="G19" s="345"/>
      <c r="H19" s="346"/>
    </row>
    <row r="20" spans="2:8" ht="22.5" customHeight="1" thickBot="1" x14ac:dyDescent="0.4">
      <c r="B20" s="20"/>
      <c r="C20" s="21"/>
      <c r="D20" s="9"/>
      <c r="E20" s="9"/>
      <c r="F20" s="9"/>
      <c r="G20" s="22"/>
      <c r="H20" s="23"/>
    </row>
    <row r="21" spans="2:8" ht="68.25" customHeight="1" x14ac:dyDescent="0.35">
      <c r="B21" s="24" t="s">
        <v>0</v>
      </c>
      <c r="C21" s="25" t="s">
        <v>1</v>
      </c>
      <c r="D21" s="26" t="s">
        <v>2</v>
      </c>
      <c r="E21" s="25" t="s">
        <v>324</v>
      </c>
      <c r="F21" s="27" t="s">
        <v>214</v>
      </c>
      <c r="G21" s="28" t="s">
        <v>325</v>
      </c>
      <c r="H21" s="29" t="s">
        <v>215</v>
      </c>
    </row>
    <row r="22" spans="2:8" ht="26.25" customHeight="1" x14ac:dyDescent="0.35">
      <c r="B22" s="3">
        <v>1</v>
      </c>
      <c r="C22" s="4">
        <v>2</v>
      </c>
      <c r="D22" s="30">
        <v>3</v>
      </c>
      <c r="E22" s="4">
        <v>4</v>
      </c>
      <c r="F22" s="31">
        <v>5</v>
      </c>
      <c r="G22" s="32">
        <v>6</v>
      </c>
      <c r="H22" s="32">
        <v>7</v>
      </c>
    </row>
    <row r="23" spans="2:8" ht="21" customHeight="1" x14ac:dyDescent="0.35">
      <c r="B23" s="33"/>
      <c r="C23" s="34"/>
      <c r="D23" s="282" t="s">
        <v>326</v>
      </c>
      <c r="E23" s="35"/>
      <c r="F23" s="36"/>
      <c r="G23" s="37"/>
      <c r="H23" s="38"/>
    </row>
    <row r="24" spans="2:8" ht="34.5" customHeight="1" x14ac:dyDescent="0.35">
      <c r="B24" s="39"/>
      <c r="C24" s="40">
        <v>0.1</v>
      </c>
      <c r="D24" s="41" t="s">
        <v>327</v>
      </c>
      <c r="E24" s="42" t="s">
        <v>155</v>
      </c>
      <c r="F24" s="43">
        <v>1</v>
      </c>
      <c r="G24" s="44"/>
      <c r="H24" s="45">
        <f>F24*G24</f>
        <v>0</v>
      </c>
    </row>
    <row r="25" spans="2:8" ht="35.25" customHeight="1" x14ac:dyDescent="0.35">
      <c r="B25" s="39"/>
      <c r="C25" s="40">
        <v>0.2</v>
      </c>
      <c r="D25" s="41" t="s">
        <v>328</v>
      </c>
      <c r="E25" s="42" t="s">
        <v>155</v>
      </c>
      <c r="F25" s="43">
        <v>1</v>
      </c>
      <c r="G25" s="44"/>
      <c r="H25" s="45">
        <f t="shared" ref="H25:H30" si="0">F25*G25</f>
        <v>0</v>
      </c>
    </row>
    <row r="26" spans="2:8" ht="48" customHeight="1" x14ac:dyDescent="0.35">
      <c r="B26" s="39"/>
      <c r="C26" s="40">
        <v>0.3</v>
      </c>
      <c r="D26" s="41" t="s">
        <v>329</v>
      </c>
      <c r="E26" s="42" t="s">
        <v>155</v>
      </c>
      <c r="F26" s="43">
        <v>1</v>
      </c>
      <c r="G26" s="44"/>
      <c r="H26" s="45">
        <f t="shared" si="0"/>
        <v>0</v>
      </c>
    </row>
    <row r="27" spans="2:8" ht="34.5" customHeight="1" x14ac:dyDescent="0.35">
      <c r="B27" s="39"/>
      <c r="C27" s="40">
        <v>0.4</v>
      </c>
      <c r="D27" s="41" t="s">
        <v>330</v>
      </c>
      <c r="E27" s="42" t="s">
        <v>155</v>
      </c>
      <c r="F27" s="43">
        <v>1</v>
      </c>
      <c r="G27" s="44"/>
      <c r="H27" s="45">
        <f t="shared" si="0"/>
        <v>0</v>
      </c>
    </row>
    <row r="28" spans="2:8" ht="36" customHeight="1" x14ac:dyDescent="0.35">
      <c r="B28" s="39"/>
      <c r="C28" s="40">
        <v>0.5</v>
      </c>
      <c r="D28" s="41" t="s">
        <v>331</v>
      </c>
      <c r="E28" s="42" t="s">
        <v>155</v>
      </c>
      <c r="F28" s="43">
        <v>1</v>
      </c>
      <c r="G28" s="44"/>
      <c r="H28" s="45">
        <f t="shared" si="0"/>
        <v>0</v>
      </c>
    </row>
    <row r="29" spans="2:8" ht="53.25" customHeight="1" x14ac:dyDescent="0.35">
      <c r="B29" s="39"/>
      <c r="C29" s="40">
        <v>0.6</v>
      </c>
      <c r="D29" s="41" t="s">
        <v>332</v>
      </c>
      <c r="E29" s="42" t="s">
        <v>155</v>
      </c>
      <c r="F29" s="43">
        <v>1</v>
      </c>
      <c r="G29" s="44"/>
      <c r="H29" s="45">
        <f t="shared" si="0"/>
        <v>0</v>
      </c>
    </row>
    <row r="30" spans="2:8" ht="53.25" customHeight="1" x14ac:dyDescent="0.35">
      <c r="B30" s="39"/>
      <c r="C30" s="40">
        <v>0.7</v>
      </c>
      <c r="D30" s="41" t="s">
        <v>339</v>
      </c>
      <c r="E30" s="42" t="s">
        <v>155</v>
      </c>
      <c r="F30" s="43">
        <v>1</v>
      </c>
      <c r="G30" s="44"/>
      <c r="H30" s="45">
        <f t="shared" si="0"/>
        <v>0</v>
      </c>
    </row>
    <row r="31" spans="2:8" ht="50.25" customHeight="1" thickBot="1" x14ac:dyDescent="0.4">
      <c r="B31" s="126"/>
      <c r="C31" s="127">
        <v>0.8</v>
      </c>
      <c r="D31" s="128" t="s">
        <v>336</v>
      </c>
      <c r="E31" s="129" t="s">
        <v>155</v>
      </c>
      <c r="F31" s="130">
        <v>1</v>
      </c>
      <c r="G31" s="131"/>
      <c r="H31" s="132">
        <f t="shared" ref="H31" si="1">F31*G31</f>
        <v>0</v>
      </c>
    </row>
    <row r="32" spans="2:8" ht="27" customHeight="1" thickBot="1" x14ac:dyDescent="0.4">
      <c r="B32" s="320" t="s">
        <v>333</v>
      </c>
      <c r="C32" s="318"/>
      <c r="D32" s="318"/>
      <c r="E32" s="318"/>
      <c r="F32" s="318"/>
      <c r="G32" s="319"/>
      <c r="H32" s="47">
        <f>SUM(H24:H31)</f>
        <v>0</v>
      </c>
    </row>
    <row r="33" spans="1:8" x14ac:dyDescent="0.35">
      <c r="B33" s="99"/>
      <c r="C33" s="71"/>
      <c r="D33" s="314" t="s">
        <v>3</v>
      </c>
      <c r="E33" s="315"/>
      <c r="F33" s="315"/>
      <c r="G33" s="315"/>
      <c r="H33" s="316"/>
    </row>
    <row r="34" spans="1:8" s="267" customFormat="1" ht="33.75" customHeight="1" x14ac:dyDescent="0.35">
      <c r="A34" s="2"/>
      <c r="B34" s="50">
        <v>1</v>
      </c>
      <c r="C34" s="51" t="s">
        <v>4</v>
      </c>
      <c r="D34" s="52" t="s">
        <v>45</v>
      </c>
      <c r="E34" s="53" t="s">
        <v>46</v>
      </c>
      <c r="F34" s="46">
        <v>0.32</v>
      </c>
      <c r="G34" s="54"/>
      <c r="H34" s="1">
        <f>F34*G34</f>
        <v>0</v>
      </c>
    </row>
    <row r="35" spans="1:8" ht="52.5" customHeight="1" x14ac:dyDescent="0.35">
      <c r="B35" s="50">
        <v>2</v>
      </c>
      <c r="C35" s="51" t="s">
        <v>5</v>
      </c>
      <c r="D35" s="52" t="s">
        <v>307</v>
      </c>
      <c r="E35" s="53" t="s">
        <v>103</v>
      </c>
      <c r="F35" s="46">
        <v>1280</v>
      </c>
      <c r="G35" s="54"/>
      <c r="H35" s="1">
        <f t="shared" ref="H35:H38" si="2">F35*G35</f>
        <v>0</v>
      </c>
    </row>
    <row r="36" spans="1:8" ht="53.25" customHeight="1" x14ac:dyDescent="0.35">
      <c r="B36" s="50">
        <v>3</v>
      </c>
      <c r="C36" s="51" t="s">
        <v>23</v>
      </c>
      <c r="D36" s="52" t="s">
        <v>308</v>
      </c>
      <c r="E36" s="53" t="s">
        <v>103</v>
      </c>
      <c r="F36" s="46">
        <v>145</v>
      </c>
      <c r="G36" s="54"/>
      <c r="H36" s="1">
        <f t="shared" si="2"/>
        <v>0</v>
      </c>
    </row>
    <row r="37" spans="1:8" ht="49.5" customHeight="1" x14ac:dyDescent="0.35">
      <c r="B37" s="50">
        <v>4</v>
      </c>
      <c r="C37" s="51" t="s">
        <v>24</v>
      </c>
      <c r="D37" s="52" t="s">
        <v>47</v>
      </c>
      <c r="E37" s="53" t="s">
        <v>49</v>
      </c>
      <c r="F37" s="46">
        <v>7</v>
      </c>
      <c r="G37" s="54"/>
      <c r="H37" s="1">
        <f t="shared" si="2"/>
        <v>0</v>
      </c>
    </row>
    <row r="38" spans="1:8" ht="71.25" customHeight="1" thickBot="1" x14ac:dyDescent="0.4">
      <c r="A38" s="56"/>
      <c r="B38" s="281">
        <v>5</v>
      </c>
      <c r="C38" s="133" t="s">
        <v>25</v>
      </c>
      <c r="D38" s="100" t="s">
        <v>309</v>
      </c>
      <c r="E38" s="134" t="s">
        <v>49</v>
      </c>
      <c r="F38" s="135">
        <v>2</v>
      </c>
      <c r="G38" s="136"/>
      <c r="H38" s="137">
        <f t="shared" si="2"/>
        <v>0</v>
      </c>
    </row>
    <row r="39" spans="1:8" ht="18.75" thickBot="1" x14ac:dyDescent="0.4">
      <c r="A39" s="56"/>
      <c r="B39" s="138"/>
      <c r="C39" s="139"/>
      <c r="D39" s="317" t="s">
        <v>195</v>
      </c>
      <c r="E39" s="321"/>
      <c r="F39" s="321"/>
      <c r="G39" s="321"/>
      <c r="H39" s="47">
        <f>SUM(H34:H38)</f>
        <v>0</v>
      </c>
    </row>
    <row r="40" spans="1:8" ht="18" customHeight="1" x14ac:dyDescent="0.35">
      <c r="A40" s="56"/>
      <c r="B40" s="99"/>
      <c r="C40" s="71"/>
      <c r="D40" s="314" t="s">
        <v>22</v>
      </c>
      <c r="E40" s="315"/>
      <c r="F40" s="315"/>
      <c r="G40" s="315"/>
      <c r="H40" s="316"/>
    </row>
    <row r="41" spans="1:8" ht="68.25" customHeight="1" x14ac:dyDescent="0.35">
      <c r="A41" s="56"/>
      <c r="B41" s="50">
        <v>6</v>
      </c>
      <c r="C41" s="57" t="s">
        <v>6</v>
      </c>
      <c r="D41" s="41" t="s">
        <v>310</v>
      </c>
      <c r="E41" s="53" t="s">
        <v>114</v>
      </c>
      <c r="F41" s="55">
        <v>820</v>
      </c>
      <c r="G41" s="54"/>
      <c r="H41" s="1">
        <f>F41*G41</f>
        <v>0</v>
      </c>
    </row>
    <row r="42" spans="1:8" ht="49.5" customHeight="1" thickBot="1" x14ac:dyDescent="0.4">
      <c r="A42" s="56"/>
      <c r="B42" s="281">
        <v>7</v>
      </c>
      <c r="C42" s="140" t="s">
        <v>7</v>
      </c>
      <c r="D42" s="141" t="s">
        <v>48</v>
      </c>
      <c r="E42" s="134" t="s">
        <v>103</v>
      </c>
      <c r="F42" s="142">
        <v>1789</v>
      </c>
      <c r="G42" s="136"/>
      <c r="H42" s="137">
        <f>F42*G42</f>
        <v>0</v>
      </c>
    </row>
    <row r="43" spans="1:8" ht="18.75" thickBot="1" x14ac:dyDescent="0.4">
      <c r="B43" s="138"/>
      <c r="C43" s="139"/>
      <c r="D43" s="317" t="s">
        <v>196</v>
      </c>
      <c r="E43" s="321"/>
      <c r="F43" s="321"/>
      <c r="G43" s="321"/>
      <c r="H43" s="47">
        <f>SUM(H41:H42)</f>
        <v>0</v>
      </c>
    </row>
    <row r="44" spans="1:8" x14ac:dyDescent="0.35">
      <c r="B44" s="66"/>
      <c r="C44" s="143"/>
      <c r="D44" s="349" t="s">
        <v>340</v>
      </c>
      <c r="E44" s="349"/>
      <c r="F44" s="349"/>
      <c r="G44" s="349"/>
      <c r="H44" s="350"/>
    </row>
    <row r="45" spans="1:8" ht="30" customHeight="1" x14ac:dyDescent="0.35">
      <c r="B45" s="50">
        <v>8</v>
      </c>
      <c r="C45" s="290" t="s">
        <v>9</v>
      </c>
      <c r="D45" s="52" t="s">
        <v>50</v>
      </c>
      <c r="E45" s="53" t="s">
        <v>293</v>
      </c>
      <c r="F45" s="55">
        <v>70</v>
      </c>
      <c r="G45" s="54"/>
      <c r="H45" s="1">
        <f>F45*G45</f>
        <v>0</v>
      </c>
    </row>
    <row r="46" spans="1:8" ht="49.5" customHeight="1" x14ac:dyDescent="0.35">
      <c r="B46" s="50">
        <v>9</v>
      </c>
      <c r="C46" s="290" t="s">
        <v>10</v>
      </c>
      <c r="D46" s="52" t="s">
        <v>51</v>
      </c>
      <c r="E46" s="53" t="s">
        <v>293</v>
      </c>
      <c r="F46" s="55">
        <v>70</v>
      </c>
      <c r="G46" s="54"/>
      <c r="H46" s="1">
        <f t="shared" ref="H46:H55" si="3">F46*G46</f>
        <v>0</v>
      </c>
    </row>
    <row r="47" spans="1:8" ht="70.5" customHeight="1" x14ac:dyDescent="0.35">
      <c r="B47" s="50">
        <v>10</v>
      </c>
      <c r="C47" s="290" t="s">
        <v>11</v>
      </c>
      <c r="D47" s="41" t="s">
        <v>383</v>
      </c>
      <c r="E47" s="53" t="s">
        <v>114</v>
      </c>
      <c r="F47" s="55">
        <v>572</v>
      </c>
      <c r="G47" s="54"/>
      <c r="H47" s="1">
        <f t="shared" si="3"/>
        <v>0</v>
      </c>
    </row>
    <row r="48" spans="1:8" ht="49.5" customHeight="1" x14ac:dyDescent="0.35">
      <c r="B48" s="50">
        <v>11</v>
      </c>
      <c r="C48" s="290" t="s">
        <v>366</v>
      </c>
      <c r="D48" s="52" t="s">
        <v>52</v>
      </c>
      <c r="E48" s="53" t="s">
        <v>103</v>
      </c>
      <c r="F48" s="55">
        <v>1470</v>
      </c>
      <c r="G48" s="54"/>
      <c r="H48" s="1">
        <f t="shared" si="3"/>
        <v>0</v>
      </c>
    </row>
    <row r="49" spans="2:8" ht="51" customHeight="1" x14ac:dyDescent="0.35">
      <c r="B49" s="50">
        <v>12</v>
      </c>
      <c r="C49" s="290" t="s">
        <v>367</v>
      </c>
      <c r="D49" s="52" t="s">
        <v>397</v>
      </c>
      <c r="E49" s="53" t="s">
        <v>103</v>
      </c>
      <c r="F49" s="55">
        <v>1470</v>
      </c>
      <c r="G49" s="54"/>
      <c r="H49" s="1">
        <f t="shared" si="3"/>
        <v>0</v>
      </c>
    </row>
    <row r="50" spans="2:8" ht="69" customHeight="1" x14ac:dyDescent="0.35">
      <c r="B50" s="50">
        <v>13</v>
      </c>
      <c r="C50" s="290" t="s">
        <v>368</v>
      </c>
      <c r="D50" s="41" t="s">
        <v>53</v>
      </c>
      <c r="E50" s="53" t="s">
        <v>114</v>
      </c>
      <c r="F50" s="55">
        <v>24</v>
      </c>
      <c r="G50" s="54"/>
      <c r="H50" s="1">
        <f t="shared" si="3"/>
        <v>0</v>
      </c>
    </row>
    <row r="51" spans="2:8" ht="126" customHeight="1" x14ac:dyDescent="0.35">
      <c r="B51" s="50">
        <v>14</v>
      </c>
      <c r="C51" s="290" t="s">
        <v>369</v>
      </c>
      <c r="D51" s="52" t="s">
        <v>54</v>
      </c>
      <c r="E51" s="53" t="s">
        <v>293</v>
      </c>
      <c r="F51" s="55">
        <v>49</v>
      </c>
      <c r="G51" s="54"/>
      <c r="H51" s="1">
        <f t="shared" si="3"/>
        <v>0</v>
      </c>
    </row>
    <row r="52" spans="2:8" ht="67.5" customHeight="1" x14ac:dyDescent="0.35">
      <c r="B52" s="50">
        <v>15</v>
      </c>
      <c r="C52" s="290" t="s">
        <v>370</v>
      </c>
      <c r="D52" s="52" t="s">
        <v>55</v>
      </c>
      <c r="E52" s="53" t="s">
        <v>103</v>
      </c>
      <c r="F52" s="55">
        <v>125</v>
      </c>
      <c r="G52" s="54"/>
      <c r="H52" s="1">
        <f t="shared" si="3"/>
        <v>0</v>
      </c>
    </row>
    <row r="53" spans="2:8" ht="52.5" customHeight="1" x14ac:dyDescent="0.35">
      <c r="B53" s="50"/>
      <c r="C53" s="290" t="s">
        <v>371</v>
      </c>
      <c r="D53" s="52" t="s">
        <v>56</v>
      </c>
      <c r="E53" s="53"/>
      <c r="F53" s="55">
        <v>0</v>
      </c>
      <c r="G53" s="54"/>
      <c r="H53" s="1"/>
    </row>
    <row r="54" spans="2:8" ht="24" customHeight="1" x14ac:dyDescent="0.35">
      <c r="B54" s="50">
        <v>16</v>
      </c>
      <c r="C54" s="58"/>
      <c r="D54" s="52" t="s">
        <v>57</v>
      </c>
      <c r="E54" s="53" t="s">
        <v>293</v>
      </c>
      <c r="F54" s="55">
        <v>620</v>
      </c>
      <c r="G54" s="54"/>
      <c r="H54" s="1">
        <f t="shared" si="3"/>
        <v>0</v>
      </c>
    </row>
    <row r="55" spans="2:8" ht="25.5" customHeight="1" thickBot="1" x14ac:dyDescent="0.4">
      <c r="B55" s="281">
        <v>17</v>
      </c>
      <c r="C55" s="144"/>
      <c r="D55" s="100" t="s">
        <v>58</v>
      </c>
      <c r="E55" s="134" t="s">
        <v>293</v>
      </c>
      <c r="F55" s="142">
        <v>70</v>
      </c>
      <c r="G55" s="136"/>
      <c r="H55" s="137">
        <f t="shared" si="3"/>
        <v>0</v>
      </c>
    </row>
    <row r="56" spans="2:8" ht="18.75" thickBot="1" x14ac:dyDescent="0.4">
      <c r="B56" s="138"/>
      <c r="C56" s="139"/>
      <c r="D56" s="317" t="s">
        <v>261</v>
      </c>
      <c r="E56" s="321"/>
      <c r="F56" s="321"/>
      <c r="G56" s="321"/>
      <c r="H56" s="47">
        <f>SUM(H45:H55)</f>
        <v>0</v>
      </c>
    </row>
    <row r="57" spans="2:8" x14ac:dyDescent="0.35">
      <c r="B57" s="99"/>
      <c r="C57" s="71"/>
      <c r="D57" s="351" t="s">
        <v>372</v>
      </c>
      <c r="E57" s="352"/>
      <c r="F57" s="352"/>
      <c r="G57" s="352"/>
      <c r="H57" s="353"/>
    </row>
    <row r="58" spans="2:8" ht="27.75" customHeight="1" x14ac:dyDescent="0.35">
      <c r="B58" s="59">
        <v>18</v>
      </c>
      <c r="C58" s="60" t="s">
        <v>198</v>
      </c>
      <c r="D58" s="52" t="s">
        <v>59</v>
      </c>
      <c r="E58" s="61" t="s">
        <v>49</v>
      </c>
      <c r="F58" s="46">
        <v>2</v>
      </c>
      <c r="G58" s="62"/>
      <c r="H58" s="63">
        <f>F58*G58</f>
        <v>0</v>
      </c>
    </row>
    <row r="59" spans="2:8" ht="29.25" customHeight="1" x14ac:dyDescent="0.35">
      <c r="B59" s="64">
        <v>19</v>
      </c>
      <c r="C59" s="60" t="s">
        <v>346</v>
      </c>
      <c r="D59" s="52" t="s">
        <v>60</v>
      </c>
      <c r="E59" s="61" t="s">
        <v>49</v>
      </c>
      <c r="F59" s="46">
        <v>8</v>
      </c>
      <c r="G59" s="62"/>
      <c r="H59" s="63">
        <f t="shared" ref="H59:H64" si="4">F59*G59</f>
        <v>0</v>
      </c>
    </row>
    <row r="60" spans="2:8" ht="30" customHeight="1" x14ac:dyDescent="0.35">
      <c r="B60" s="59">
        <v>20</v>
      </c>
      <c r="C60" s="60" t="s">
        <v>347</v>
      </c>
      <c r="D60" s="52" t="s">
        <v>61</v>
      </c>
      <c r="E60" s="61" t="s">
        <v>49</v>
      </c>
      <c r="F60" s="46">
        <v>10</v>
      </c>
      <c r="G60" s="62"/>
      <c r="H60" s="63">
        <f t="shared" si="4"/>
        <v>0</v>
      </c>
    </row>
    <row r="61" spans="2:8" ht="30" customHeight="1" x14ac:dyDescent="0.35">
      <c r="B61" s="64">
        <v>21</v>
      </c>
      <c r="C61" s="60" t="s">
        <v>348</v>
      </c>
      <c r="D61" s="52" t="s">
        <v>62</v>
      </c>
      <c r="E61" s="61" t="s">
        <v>49</v>
      </c>
      <c r="F61" s="46">
        <v>10</v>
      </c>
      <c r="G61" s="62"/>
      <c r="H61" s="63">
        <f t="shared" si="4"/>
        <v>0</v>
      </c>
    </row>
    <row r="62" spans="2:8" ht="47.25" customHeight="1" x14ac:dyDescent="0.35">
      <c r="B62" s="59">
        <v>22</v>
      </c>
      <c r="C62" s="60" t="s">
        <v>241</v>
      </c>
      <c r="D62" s="52" t="s">
        <v>63</v>
      </c>
      <c r="E62" s="61" t="s">
        <v>49</v>
      </c>
      <c r="F62" s="46">
        <v>10</v>
      </c>
      <c r="G62" s="62"/>
      <c r="H62" s="63">
        <f t="shared" si="4"/>
        <v>0</v>
      </c>
    </row>
    <row r="63" spans="2:8" ht="30.75" customHeight="1" x14ac:dyDescent="0.35">
      <c r="B63" s="64">
        <v>23</v>
      </c>
      <c r="C63" s="60" t="s">
        <v>242</v>
      </c>
      <c r="D63" s="52" t="s">
        <v>65</v>
      </c>
      <c r="E63" s="61" t="s">
        <v>49</v>
      </c>
      <c r="F63" s="46">
        <v>30</v>
      </c>
      <c r="G63" s="62"/>
      <c r="H63" s="63">
        <f t="shared" si="4"/>
        <v>0</v>
      </c>
    </row>
    <row r="64" spans="2:8" ht="31.5" customHeight="1" thickBot="1" x14ac:dyDescent="0.4">
      <c r="B64" s="145">
        <v>24</v>
      </c>
      <c r="C64" s="146" t="s">
        <v>243</v>
      </c>
      <c r="D64" s="147" t="s">
        <v>67</v>
      </c>
      <c r="E64" s="148" t="s">
        <v>103</v>
      </c>
      <c r="F64" s="135">
        <v>18.2</v>
      </c>
      <c r="G64" s="149"/>
      <c r="H64" s="150">
        <f t="shared" si="4"/>
        <v>0</v>
      </c>
    </row>
    <row r="65" spans="1:10" ht="18.75" customHeight="1" thickBot="1" x14ac:dyDescent="0.4">
      <c r="B65" s="138"/>
      <c r="C65" s="151"/>
      <c r="D65" s="322" t="s">
        <v>202</v>
      </c>
      <c r="E65" s="323"/>
      <c r="F65" s="323"/>
      <c r="G65" s="323"/>
      <c r="H65" s="47">
        <f>SUM(H58:H64)</f>
        <v>0</v>
      </c>
    </row>
    <row r="66" spans="1:10" s="67" customFormat="1" x14ac:dyDescent="0.35">
      <c r="B66" s="68"/>
      <c r="C66" s="69"/>
      <c r="D66" s="354" t="s">
        <v>68</v>
      </c>
      <c r="E66" s="355"/>
      <c r="F66" s="355"/>
      <c r="G66" s="355"/>
      <c r="H66" s="153"/>
      <c r="I66" s="2"/>
      <c r="J66" s="2"/>
    </row>
    <row r="67" spans="1:10" s="67" customFormat="1" x14ac:dyDescent="0.35">
      <c r="B67" s="70"/>
      <c r="C67" s="71"/>
      <c r="D67" s="72" t="s">
        <v>335</v>
      </c>
      <c r="E67" s="279"/>
      <c r="F67" s="73"/>
      <c r="G67" s="152"/>
      <c r="H67" s="154">
        <f>H32</f>
        <v>0</v>
      </c>
      <c r="I67" s="2"/>
      <c r="J67" s="2"/>
    </row>
    <row r="68" spans="1:10" s="67" customFormat="1" x14ac:dyDescent="0.35">
      <c r="B68" s="74"/>
      <c r="C68" s="49"/>
      <c r="D68" s="72" t="s">
        <v>12</v>
      </c>
      <c r="E68" s="279"/>
      <c r="F68" s="73"/>
      <c r="G68" s="152"/>
      <c r="H68" s="155">
        <f>H39</f>
        <v>0</v>
      </c>
      <c r="I68" s="2"/>
      <c r="J68" s="2"/>
    </row>
    <row r="69" spans="1:10" s="67" customFormat="1" x14ac:dyDescent="0.35">
      <c r="B69" s="75"/>
      <c r="C69" s="76"/>
      <c r="D69" s="72" t="s">
        <v>28</v>
      </c>
      <c r="E69" s="279"/>
      <c r="F69" s="73"/>
      <c r="G69" s="152"/>
      <c r="H69" s="155">
        <f>H43</f>
        <v>0</v>
      </c>
      <c r="I69" s="2"/>
      <c r="J69" s="2"/>
    </row>
    <row r="70" spans="1:10" x14ac:dyDescent="0.35">
      <c r="B70" s="77"/>
      <c r="C70" s="78"/>
      <c r="D70" s="330" t="s">
        <v>363</v>
      </c>
      <c r="E70" s="331"/>
      <c r="F70" s="331"/>
      <c r="G70" s="331"/>
      <c r="H70" s="155">
        <f>H56</f>
        <v>0</v>
      </c>
    </row>
    <row r="71" spans="1:10" ht="18.75" thickBot="1" x14ac:dyDescent="0.4">
      <c r="B71" s="79"/>
      <c r="C71" s="80"/>
      <c r="D71" s="326" t="s">
        <v>364</v>
      </c>
      <c r="E71" s="327"/>
      <c r="F71" s="327"/>
      <c r="G71" s="327"/>
      <c r="H71" s="156">
        <f>H65</f>
        <v>0</v>
      </c>
    </row>
    <row r="72" spans="1:10" ht="18.75" thickBot="1" x14ac:dyDescent="0.4">
      <c r="B72" s="81"/>
      <c r="C72" s="82"/>
      <c r="D72" s="347" t="s">
        <v>217</v>
      </c>
      <c r="E72" s="348"/>
      <c r="F72" s="348" t="s">
        <v>13</v>
      </c>
      <c r="G72" s="348"/>
      <c r="H72" s="83">
        <f>SUM(H67:H71)</f>
        <v>0</v>
      </c>
    </row>
    <row r="73" spans="1:10" ht="28.5" customHeight="1" thickBot="1" x14ac:dyDescent="0.4">
      <c r="A73" s="56"/>
      <c r="B73" s="84"/>
      <c r="C73" s="84"/>
      <c r="D73" s="85"/>
      <c r="E73" s="86"/>
      <c r="F73" s="86"/>
      <c r="G73" s="87"/>
      <c r="H73" s="88"/>
    </row>
    <row r="74" spans="1:10" ht="90" customHeight="1" thickBot="1" x14ac:dyDescent="0.4">
      <c r="B74" s="339" t="s">
        <v>373</v>
      </c>
      <c r="C74" s="340"/>
      <c r="D74" s="340"/>
      <c r="E74" s="340"/>
      <c r="F74" s="340"/>
      <c r="G74" s="340"/>
      <c r="H74" s="341"/>
    </row>
    <row r="75" spans="1:10" ht="35.1" customHeight="1" thickBot="1" x14ac:dyDescent="0.4">
      <c r="B75" s="342" t="s">
        <v>216</v>
      </c>
      <c r="C75" s="343"/>
      <c r="D75" s="343"/>
      <c r="E75" s="343"/>
      <c r="F75" s="343"/>
      <c r="G75" s="343"/>
      <c r="H75" s="344"/>
    </row>
    <row r="76" spans="1:10" ht="48.75" customHeight="1" x14ac:dyDescent="0.35">
      <c r="B76" s="311" t="s">
        <v>213</v>
      </c>
      <c r="C76" s="312"/>
      <c r="D76" s="312"/>
      <c r="E76" s="312"/>
      <c r="F76" s="312"/>
      <c r="G76" s="312"/>
      <c r="H76" s="313"/>
    </row>
    <row r="77" spans="1:10" ht="26.25" customHeight="1" x14ac:dyDescent="0.35">
      <c r="B77" s="3"/>
      <c r="C77" s="4"/>
      <c r="D77" s="303" t="s">
        <v>294</v>
      </c>
      <c r="E77" s="304"/>
      <c r="F77" s="304"/>
      <c r="G77" s="304"/>
      <c r="H77" s="305"/>
    </row>
    <row r="78" spans="1:10" ht="78" customHeight="1" x14ac:dyDescent="0.35">
      <c r="B78" s="5"/>
      <c r="C78" s="6" t="s">
        <v>295</v>
      </c>
      <c r="D78" s="297" t="s">
        <v>313</v>
      </c>
      <c r="E78" s="306"/>
      <c r="F78" s="306"/>
      <c r="G78" s="306"/>
      <c r="H78" s="307"/>
    </row>
    <row r="79" spans="1:10" ht="161.25" customHeight="1" x14ac:dyDescent="0.35">
      <c r="B79" s="5"/>
      <c r="C79" s="6" t="s">
        <v>296</v>
      </c>
      <c r="D79" s="297" t="s">
        <v>314</v>
      </c>
      <c r="E79" s="298"/>
      <c r="F79" s="298"/>
      <c r="G79" s="298"/>
      <c r="H79" s="299"/>
    </row>
    <row r="80" spans="1:10" ht="92.25" customHeight="1" x14ac:dyDescent="0.35">
      <c r="B80" s="7"/>
      <c r="C80" s="8" t="s">
        <v>297</v>
      </c>
      <c r="D80" s="295" t="s">
        <v>315</v>
      </c>
      <c r="E80" s="295"/>
      <c r="F80" s="295"/>
      <c r="G80" s="295"/>
      <c r="H80" s="296"/>
    </row>
    <row r="81" spans="2:8" s="12" customFormat="1" ht="71.25" customHeight="1" x14ac:dyDescent="0.35">
      <c r="B81" s="10"/>
      <c r="C81" s="11" t="s">
        <v>298</v>
      </c>
      <c r="D81" s="295" t="s">
        <v>374</v>
      </c>
      <c r="E81" s="295"/>
      <c r="F81" s="295"/>
      <c r="G81" s="295"/>
      <c r="H81" s="296"/>
    </row>
    <row r="82" spans="2:8" ht="183" customHeight="1" x14ac:dyDescent="0.35">
      <c r="B82" s="13"/>
      <c r="C82" s="8" t="s">
        <v>299</v>
      </c>
      <c r="D82" s="295" t="s">
        <v>375</v>
      </c>
      <c r="E82" s="295"/>
      <c r="F82" s="295"/>
      <c r="G82" s="295"/>
      <c r="H82" s="296"/>
    </row>
    <row r="83" spans="2:8" ht="104.25" customHeight="1" x14ac:dyDescent="0.35">
      <c r="B83" s="13"/>
      <c r="C83" s="8" t="s">
        <v>300</v>
      </c>
      <c r="D83" s="295" t="s">
        <v>376</v>
      </c>
      <c r="E83" s="295"/>
      <c r="F83" s="295"/>
      <c r="G83" s="295"/>
      <c r="H83" s="296"/>
    </row>
    <row r="84" spans="2:8" ht="52.5" customHeight="1" x14ac:dyDescent="0.35">
      <c r="B84" s="13"/>
      <c r="C84" s="8" t="s">
        <v>301</v>
      </c>
      <c r="D84" s="295" t="s">
        <v>316</v>
      </c>
      <c r="E84" s="295"/>
      <c r="F84" s="295"/>
      <c r="G84" s="295"/>
      <c r="H84" s="296"/>
    </row>
    <row r="85" spans="2:8" ht="71.25" customHeight="1" x14ac:dyDescent="0.35">
      <c r="B85" s="13"/>
      <c r="C85" s="8" t="s">
        <v>302</v>
      </c>
      <c r="D85" s="297" t="s">
        <v>377</v>
      </c>
      <c r="E85" s="298"/>
      <c r="F85" s="298"/>
      <c r="G85" s="298"/>
      <c r="H85" s="299"/>
    </row>
    <row r="86" spans="2:8" ht="93.75" customHeight="1" x14ac:dyDescent="0.35">
      <c r="B86" s="13"/>
      <c r="C86" s="14" t="s">
        <v>303</v>
      </c>
      <c r="D86" s="295" t="s">
        <v>378</v>
      </c>
      <c r="E86" s="295"/>
      <c r="F86" s="295"/>
      <c r="G86" s="295"/>
      <c r="H86" s="296"/>
    </row>
    <row r="87" spans="2:8" ht="65.25" customHeight="1" x14ac:dyDescent="0.35">
      <c r="B87" s="15"/>
      <c r="C87" s="8" t="s">
        <v>304</v>
      </c>
      <c r="D87" s="300" t="s">
        <v>334</v>
      </c>
      <c r="E87" s="301"/>
      <c r="F87" s="301"/>
      <c r="G87" s="301"/>
      <c r="H87" s="302"/>
    </row>
    <row r="88" spans="2:8" ht="201" customHeight="1" x14ac:dyDescent="0.35">
      <c r="B88" s="13"/>
      <c r="C88" s="8" t="s">
        <v>305</v>
      </c>
      <c r="D88" s="295" t="s">
        <v>317</v>
      </c>
      <c r="E88" s="295"/>
      <c r="F88" s="295"/>
      <c r="G88" s="295"/>
      <c r="H88" s="296"/>
    </row>
    <row r="89" spans="2:8" ht="165" customHeight="1" x14ac:dyDescent="0.35">
      <c r="B89" s="13"/>
      <c r="C89" s="8" t="s">
        <v>306</v>
      </c>
      <c r="D89" s="297" t="s">
        <v>318</v>
      </c>
      <c r="E89" s="298"/>
      <c r="F89" s="298"/>
      <c r="G89" s="298"/>
      <c r="H89" s="299"/>
    </row>
    <row r="90" spans="2:8" ht="107.25" customHeight="1" x14ac:dyDescent="0.35">
      <c r="B90" s="13"/>
      <c r="C90" s="8" t="s">
        <v>319</v>
      </c>
      <c r="D90" s="297" t="s">
        <v>320</v>
      </c>
      <c r="E90" s="298"/>
      <c r="F90" s="298"/>
      <c r="G90" s="298"/>
      <c r="H90" s="299"/>
    </row>
    <row r="91" spans="2:8" s="12" customFormat="1" ht="74.25" customHeight="1" x14ac:dyDescent="0.35">
      <c r="B91" s="16"/>
      <c r="C91" s="17" t="s">
        <v>321</v>
      </c>
      <c r="D91" s="297" t="s">
        <v>379</v>
      </c>
      <c r="E91" s="298"/>
      <c r="F91" s="298"/>
      <c r="G91" s="298"/>
      <c r="H91" s="299"/>
    </row>
    <row r="92" spans="2:8" ht="78" customHeight="1" thickBot="1" x14ac:dyDescent="0.4">
      <c r="B92" s="89"/>
      <c r="C92" s="19" t="s">
        <v>322</v>
      </c>
      <c r="D92" s="345" t="s">
        <v>323</v>
      </c>
      <c r="E92" s="345"/>
      <c r="F92" s="345"/>
      <c r="G92" s="345"/>
      <c r="H92" s="346"/>
    </row>
    <row r="93" spans="2:8" ht="22.5" customHeight="1" thickBot="1" x14ac:dyDescent="0.4">
      <c r="B93" s="90"/>
      <c r="C93" s="91"/>
      <c r="D93" s="92"/>
      <c r="E93" s="92"/>
      <c r="F93" s="92"/>
      <c r="G93" s="22"/>
      <c r="H93" s="93"/>
    </row>
    <row r="94" spans="2:8" ht="65.25" customHeight="1" x14ac:dyDescent="0.35">
      <c r="B94" s="94" t="s">
        <v>0</v>
      </c>
      <c r="C94" s="95" t="s">
        <v>1</v>
      </c>
      <c r="D94" s="96" t="s">
        <v>2</v>
      </c>
      <c r="E94" s="95" t="s">
        <v>324</v>
      </c>
      <c r="F94" s="97" t="s">
        <v>214</v>
      </c>
      <c r="G94" s="28" t="s">
        <v>325</v>
      </c>
      <c r="H94" s="98" t="s">
        <v>215</v>
      </c>
    </row>
    <row r="95" spans="2:8" ht="26.25" customHeight="1" x14ac:dyDescent="0.35">
      <c r="B95" s="3">
        <v>1</v>
      </c>
      <c r="C95" s="4">
        <v>2</v>
      </c>
      <c r="D95" s="30">
        <v>3</v>
      </c>
      <c r="E95" s="4">
        <v>4</v>
      </c>
      <c r="F95" s="31">
        <v>5</v>
      </c>
      <c r="G95" s="32">
        <v>6</v>
      </c>
      <c r="H95" s="125">
        <v>7</v>
      </c>
    </row>
    <row r="96" spans="2:8" ht="21" customHeight="1" x14ac:dyDescent="0.35">
      <c r="B96" s="33"/>
      <c r="C96" s="34"/>
      <c r="D96" s="282" t="s">
        <v>326</v>
      </c>
      <c r="E96" s="35"/>
      <c r="F96" s="36"/>
      <c r="G96" s="37"/>
      <c r="H96" s="38"/>
    </row>
    <row r="97" spans="1:8" ht="33" customHeight="1" x14ac:dyDescent="0.35">
      <c r="B97" s="39"/>
      <c r="C97" s="40">
        <v>0.1</v>
      </c>
      <c r="D97" s="41" t="s">
        <v>327</v>
      </c>
      <c r="E97" s="42" t="s">
        <v>155</v>
      </c>
      <c r="F97" s="43">
        <v>1</v>
      </c>
      <c r="G97" s="44"/>
      <c r="H97" s="45">
        <f>F97*G97</f>
        <v>0</v>
      </c>
    </row>
    <row r="98" spans="1:8" ht="31.5" customHeight="1" x14ac:dyDescent="0.35">
      <c r="B98" s="39"/>
      <c r="C98" s="40">
        <v>0.2</v>
      </c>
      <c r="D98" s="41" t="s">
        <v>328</v>
      </c>
      <c r="E98" s="42" t="s">
        <v>155</v>
      </c>
      <c r="F98" s="43">
        <v>1</v>
      </c>
      <c r="G98" s="44"/>
      <c r="H98" s="45">
        <f t="shared" ref="H98:H104" si="5">F98*G98</f>
        <v>0</v>
      </c>
    </row>
    <row r="99" spans="1:8" ht="41.45" customHeight="1" x14ac:dyDescent="0.35">
      <c r="B99" s="39"/>
      <c r="C99" s="40">
        <v>0.3</v>
      </c>
      <c r="D99" s="41" t="s">
        <v>329</v>
      </c>
      <c r="E99" s="42" t="s">
        <v>155</v>
      </c>
      <c r="F99" s="43">
        <v>1</v>
      </c>
      <c r="G99" s="44"/>
      <c r="H99" s="45">
        <f t="shared" si="5"/>
        <v>0</v>
      </c>
    </row>
    <row r="100" spans="1:8" ht="32.25" customHeight="1" x14ac:dyDescent="0.35">
      <c r="B100" s="39"/>
      <c r="C100" s="40">
        <v>0.4</v>
      </c>
      <c r="D100" s="41" t="s">
        <v>330</v>
      </c>
      <c r="E100" s="42" t="s">
        <v>155</v>
      </c>
      <c r="F100" s="43">
        <v>1</v>
      </c>
      <c r="G100" s="44"/>
      <c r="H100" s="45">
        <f t="shared" si="5"/>
        <v>0</v>
      </c>
    </row>
    <row r="101" spans="1:8" ht="33" customHeight="1" x14ac:dyDescent="0.35">
      <c r="B101" s="39"/>
      <c r="C101" s="40">
        <v>0.5</v>
      </c>
      <c r="D101" s="41" t="s">
        <v>331</v>
      </c>
      <c r="E101" s="42" t="s">
        <v>155</v>
      </c>
      <c r="F101" s="43">
        <v>1</v>
      </c>
      <c r="G101" s="44"/>
      <c r="H101" s="45">
        <f t="shared" si="5"/>
        <v>0</v>
      </c>
    </row>
    <row r="102" spans="1:8" ht="48.75" customHeight="1" x14ac:dyDescent="0.35">
      <c r="B102" s="39"/>
      <c r="C102" s="40">
        <v>0.6</v>
      </c>
      <c r="D102" s="41" t="s">
        <v>332</v>
      </c>
      <c r="E102" s="42" t="s">
        <v>155</v>
      </c>
      <c r="F102" s="43">
        <v>1</v>
      </c>
      <c r="G102" s="44"/>
      <c r="H102" s="45">
        <f t="shared" si="5"/>
        <v>0</v>
      </c>
    </row>
    <row r="103" spans="1:8" ht="47.25" customHeight="1" x14ac:dyDescent="0.35">
      <c r="B103" s="39"/>
      <c r="C103" s="40">
        <v>0.7</v>
      </c>
      <c r="D103" s="41" t="s">
        <v>339</v>
      </c>
      <c r="E103" s="42" t="s">
        <v>155</v>
      </c>
      <c r="F103" s="43">
        <v>1</v>
      </c>
      <c r="G103" s="44"/>
      <c r="H103" s="45">
        <f t="shared" si="5"/>
        <v>0</v>
      </c>
    </row>
    <row r="104" spans="1:8" ht="51" customHeight="1" thickBot="1" x14ac:dyDescent="0.4">
      <c r="B104" s="126"/>
      <c r="C104" s="127">
        <v>0.8</v>
      </c>
      <c r="D104" s="128" t="s">
        <v>336</v>
      </c>
      <c r="E104" s="129" t="s">
        <v>155</v>
      </c>
      <c r="F104" s="130">
        <v>1</v>
      </c>
      <c r="G104" s="131"/>
      <c r="H104" s="132">
        <f t="shared" si="5"/>
        <v>0</v>
      </c>
    </row>
    <row r="105" spans="1:8" ht="23.25" customHeight="1" thickBot="1" x14ac:dyDescent="0.4">
      <c r="A105" s="157"/>
      <c r="B105" s="320" t="s">
        <v>333</v>
      </c>
      <c r="C105" s="318"/>
      <c r="D105" s="318"/>
      <c r="E105" s="318"/>
      <c r="F105" s="318"/>
      <c r="G105" s="319"/>
      <c r="H105" s="47">
        <f>SUM(H97:H104)</f>
        <v>0</v>
      </c>
    </row>
    <row r="106" spans="1:8" x14ac:dyDescent="0.35">
      <c r="B106" s="99"/>
      <c r="C106" s="71"/>
      <c r="D106" s="314" t="s">
        <v>3</v>
      </c>
      <c r="E106" s="315"/>
      <c r="F106" s="315"/>
      <c r="G106" s="315"/>
      <c r="H106" s="316"/>
    </row>
    <row r="107" spans="1:8" ht="30.75" customHeight="1" x14ac:dyDescent="0.35">
      <c r="B107" s="50">
        <v>1</v>
      </c>
      <c r="C107" s="51" t="s">
        <v>4</v>
      </c>
      <c r="D107" s="52" t="s">
        <v>45</v>
      </c>
      <c r="E107" s="53" t="s">
        <v>46</v>
      </c>
      <c r="F107" s="46">
        <v>0.35</v>
      </c>
      <c r="G107" s="54"/>
      <c r="H107" s="1">
        <f>F107*G107</f>
        <v>0</v>
      </c>
    </row>
    <row r="108" spans="1:8" s="267" customFormat="1" ht="45" customHeight="1" x14ac:dyDescent="0.35">
      <c r="A108" s="2"/>
      <c r="B108" s="50">
        <v>2</v>
      </c>
      <c r="C108" s="51" t="s">
        <v>5</v>
      </c>
      <c r="D108" s="52" t="s">
        <v>69</v>
      </c>
      <c r="E108" s="53" t="s">
        <v>103</v>
      </c>
      <c r="F108" s="46">
        <v>3817</v>
      </c>
      <c r="G108" s="54"/>
      <c r="H108" s="1">
        <f t="shared" ref="H108:H114" si="6">F108*G108</f>
        <v>0</v>
      </c>
    </row>
    <row r="109" spans="1:8" ht="66.75" customHeight="1" x14ac:dyDescent="0.35">
      <c r="B109" s="50">
        <v>3</v>
      </c>
      <c r="C109" s="51" t="s">
        <v>23</v>
      </c>
      <c r="D109" s="52" t="s">
        <v>70</v>
      </c>
      <c r="E109" s="53" t="s">
        <v>103</v>
      </c>
      <c r="F109" s="46">
        <v>65</v>
      </c>
      <c r="G109" s="54"/>
      <c r="H109" s="1">
        <f t="shared" si="6"/>
        <v>0</v>
      </c>
    </row>
    <row r="110" spans="1:8" ht="69.75" customHeight="1" x14ac:dyDescent="0.35">
      <c r="B110" s="50">
        <v>4</v>
      </c>
      <c r="C110" s="51" t="s">
        <v>24</v>
      </c>
      <c r="D110" s="52" t="s">
        <v>71</v>
      </c>
      <c r="E110" s="53" t="s">
        <v>103</v>
      </c>
      <c r="F110" s="46">
        <v>140</v>
      </c>
      <c r="G110" s="54"/>
      <c r="H110" s="1">
        <f t="shared" si="6"/>
        <v>0</v>
      </c>
    </row>
    <row r="111" spans="1:8" ht="71.25" customHeight="1" x14ac:dyDescent="0.35">
      <c r="B111" s="50">
        <v>5</v>
      </c>
      <c r="C111" s="51" t="s">
        <v>25</v>
      </c>
      <c r="D111" s="52" t="s">
        <v>72</v>
      </c>
      <c r="E111" s="53" t="s">
        <v>293</v>
      </c>
      <c r="F111" s="46">
        <v>720</v>
      </c>
      <c r="G111" s="54"/>
      <c r="H111" s="1">
        <f t="shared" si="6"/>
        <v>0</v>
      </c>
    </row>
    <row r="112" spans="1:8" ht="32.25" customHeight="1" x14ac:dyDescent="0.35">
      <c r="B112" s="50">
        <v>6</v>
      </c>
      <c r="C112" s="51" t="s">
        <v>73</v>
      </c>
      <c r="D112" s="52" t="s">
        <v>74</v>
      </c>
      <c r="E112" s="53" t="s">
        <v>49</v>
      </c>
      <c r="F112" s="46">
        <v>15</v>
      </c>
      <c r="G112" s="54"/>
      <c r="H112" s="1">
        <f t="shared" si="6"/>
        <v>0</v>
      </c>
    </row>
    <row r="113" spans="2:8" ht="49.5" customHeight="1" x14ac:dyDescent="0.35">
      <c r="B113" s="50">
        <v>7</v>
      </c>
      <c r="C113" s="51" t="s">
        <v>75</v>
      </c>
      <c r="D113" s="52" t="s">
        <v>76</v>
      </c>
      <c r="E113" s="53" t="s">
        <v>49</v>
      </c>
      <c r="F113" s="46">
        <v>28</v>
      </c>
      <c r="G113" s="54"/>
      <c r="H113" s="1">
        <f t="shared" si="6"/>
        <v>0</v>
      </c>
    </row>
    <row r="114" spans="2:8" ht="48" customHeight="1" thickBot="1" x14ac:dyDescent="0.4">
      <c r="B114" s="281">
        <v>8</v>
      </c>
      <c r="C114" s="133" t="s">
        <v>77</v>
      </c>
      <c r="D114" s="100" t="s">
        <v>78</v>
      </c>
      <c r="E114" s="134" t="s">
        <v>293</v>
      </c>
      <c r="F114" s="135">
        <v>120</v>
      </c>
      <c r="G114" s="136"/>
      <c r="H114" s="137">
        <f t="shared" si="6"/>
        <v>0</v>
      </c>
    </row>
    <row r="115" spans="2:8" ht="22.5" customHeight="1" thickBot="1" x14ac:dyDescent="0.4">
      <c r="B115" s="138"/>
      <c r="C115" s="139"/>
      <c r="D115" s="317" t="s">
        <v>195</v>
      </c>
      <c r="E115" s="318"/>
      <c r="F115" s="318"/>
      <c r="G115" s="319"/>
      <c r="H115" s="47">
        <f>SUM(H107:H114)</f>
        <v>0</v>
      </c>
    </row>
    <row r="116" spans="2:8" ht="19.5" customHeight="1" x14ac:dyDescent="0.35">
      <c r="B116" s="99"/>
      <c r="C116" s="71"/>
      <c r="D116" s="314" t="s">
        <v>22</v>
      </c>
      <c r="E116" s="315"/>
      <c r="F116" s="315"/>
      <c r="G116" s="315"/>
      <c r="H116" s="316"/>
    </row>
    <row r="117" spans="2:8" ht="50.25" customHeight="1" x14ac:dyDescent="0.35">
      <c r="B117" s="50">
        <v>9</v>
      </c>
      <c r="C117" s="57" t="s">
        <v>6</v>
      </c>
      <c r="D117" s="41" t="s">
        <v>79</v>
      </c>
      <c r="E117" s="53" t="s">
        <v>114</v>
      </c>
      <c r="F117" s="55">
        <v>95</v>
      </c>
      <c r="G117" s="54"/>
      <c r="H117" s="1">
        <f>F117*G117</f>
        <v>0</v>
      </c>
    </row>
    <row r="118" spans="2:8" ht="66.75" customHeight="1" x14ac:dyDescent="0.35">
      <c r="B118" s="50">
        <v>10</v>
      </c>
      <c r="C118" s="57" t="s">
        <v>7</v>
      </c>
      <c r="D118" s="41" t="s">
        <v>80</v>
      </c>
      <c r="E118" s="53" t="s">
        <v>114</v>
      </c>
      <c r="F118" s="55">
        <v>1280</v>
      </c>
      <c r="G118" s="54"/>
      <c r="H118" s="1">
        <f t="shared" ref="H118:H121" si="7">F118*G118</f>
        <v>0</v>
      </c>
    </row>
    <row r="119" spans="2:8" ht="29.25" customHeight="1" x14ac:dyDescent="0.35">
      <c r="B119" s="50">
        <v>11</v>
      </c>
      <c r="C119" s="57" t="s">
        <v>8</v>
      </c>
      <c r="D119" s="41" t="s">
        <v>81</v>
      </c>
      <c r="E119" s="53" t="s">
        <v>103</v>
      </c>
      <c r="F119" s="55">
        <v>4500</v>
      </c>
      <c r="G119" s="54"/>
      <c r="H119" s="1">
        <f t="shared" si="7"/>
        <v>0</v>
      </c>
    </row>
    <row r="120" spans="2:8" ht="33" customHeight="1" x14ac:dyDescent="0.35">
      <c r="B120" s="50">
        <v>12</v>
      </c>
      <c r="C120" s="57" t="s">
        <v>26</v>
      </c>
      <c r="D120" s="41" t="s">
        <v>82</v>
      </c>
      <c r="E120" s="53" t="s">
        <v>114</v>
      </c>
      <c r="F120" s="55">
        <v>35</v>
      </c>
      <c r="G120" s="54"/>
      <c r="H120" s="1">
        <f t="shared" si="7"/>
        <v>0</v>
      </c>
    </row>
    <row r="121" spans="2:8" ht="34.5" customHeight="1" thickBot="1" x14ac:dyDescent="0.4">
      <c r="B121" s="281">
        <v>13</v>
      </c>
      <c r="C121" s="140" t="s">
        <v>27</v>
      </c>
      <c r="D121" s="141" t="s">
        <v>83</v>
      </c>
      <c r="E121" s="134" t="s">
        <v>103</v>
      </c>
      <c r="F121" s="142">
        <v>75</v>
      </c>
      <c r="G121" s="136"/>
      <c r="H121" s="137">
        <f t="shared" si="7"/>
        <v>0</v>
      </c>
    </row>
    <row r="122" spans="2:8" ht="18.75" thickBot="1" x14ac:dyDescent="0.4">
      <c r="B122" s="138"/>
      <c r="C122" s="139"/>
      <c r="D122" s="317" t="s">
        <v>196</v>
      </c>
      <c r="E122" s="318"/>
      <c r="F122" s="318"/>
      <c r="G122" s="319"/>
      <c r="H122" s="47">
        <f>SUM(H117:H121)</f>
        <v>0</v>
      </c>
    </row>
    <row r="123" spans="2:8" x14ac:dyDescent="0.35">
      <c r="B123" s="66"/>
      <c r="C123" s="158"/>
      <c r="D123" s="308" t="s">
        <v>340</v>
      </c>
      <c r="E123" s="309"/>
      <c r="F123" s="309"/>
      <c r="G123" s="309"/>
      <c r="H123" s="310"/>
    </row>
    <row r="124" spans="2:8" ht="48" customHeight="1" x14ac:dyDescent="0.35">
      <c r="B124" s="50">
        <v>14</v>
      </c>
      <c r="C124" s="58" t="s">
        <v>9</v>
      </c>
      <c r="D124" s="52" t="s">
        <v>84</v>
      </c>
      <c r="E124" s="53" t="s">
        <v>293</v>
      </c>
      <c r="F124" s="55">
        <v>120</v>
      </c>
      <c r="G124" s="54"/>
      <c r="H124" s="1">
        <f>F124*G124</f>
        <v>0</v>
      </c>
    </row>
    <row r="125" spans="2:8" ht="68.25" customHeight="1" x14ac:dyDescent="0.35">
      <c r="B125" s="50">
        <v>15</v>
      </c>
      <c r="C125" s="58" t="s">
        <v>10</v>
      </c>
      <c r="D125" s="41" t="s">
        <v>85</v>
      </c>
      <c r="E125" s="53" t="s">
        <v>114</v>
      </c>
      <c r="F125" s="55">
        <v>1620</v>
      </c>
      <c r="G125" s="54"/>
      <c r="H125" s="1">
        <f t="shared" ref="H125:H131" si="8">F125*G125</f>
        <v>0</v>
      </c>
    </row>
    <row r="126" spans="2:8" ht="50.25" customHeight="1" x14ac:dyDescent="0.35">
      <c r="B126" s="50">
        <v>16</v>
      </c>
      <c r="C126" s="58" t="s">
        <v>11</v>
      </c>
      <c r="D126" s="52" t="s">
        <v>86</v>
      </c>
      <c r="E126" s="53" t="s">
        <v>103</v>
      </c>
      <c r="F126" s="55">
        <v>3530</v>
      </c>
      <c r="G126" s="54"/>
      <c r="H126" s="1">
        <f t="shared" si="8"/>
        <v>0</v>
      </c>
    </row>
    <row r="127" spans="2:8" ht="68.25" customHeight="1" x14ac:dyDescent="0.35">
      <c r="B127" s="50">
        <v>17</v>
      </c>
      <c r="C127" s="58" t="s">
        <v>366</v>
      </c>
      <c r="D127" s="52" t="s">
        <v>87</v>
      </c>
      <c r="E127" s="53" t="s">
        <v>103</v>
      </c>
      <c r="F127" s="55">
        <v>3530</v>
      </c>
      <c r="G127" s="54"/>
      <c r="H127" s="1">
        <f t="shared" si="8"/>
        <v>0</v>
      </c>
    </row>
    <row r="128" spans="2:8" ht="50.25" customHeight="1" x14ac:dyDescent="0.35">
      <c r="B128" s="50">
        <v>18</v>
      </c>
      <c r="C128" s="58" t="s">
        <v>367</v>
      </c>
      <c r="D128" s="52" t="s">
        <v>88</v>
      </c>
      <c r="E128" s="53" t="s">
        <v>103</v>
      </c>
      <c r="F128" s="55">
        <v>3530</v>
      </c>
      <c r="G128" s="54"/>
      <c r="H128" s="1">
        <f t="shared" si="8"/>
        <v>0</v>
      </c>
    </row>
    <row r="129" spans="2:8" ht="68.25" customHeight="1" x14ac:dyDescent="0.35">
      <c r="B129" s="50">
        <v>19</v>
      </c>
      <c r="C129" s="58" t="s">
        <v>368</v>
      </c>
      <c r="D129" s="52" t="s">
        <v>89</v>
      </c>
      <c r="E129" s="53" t="s">
        <v>293</v>
      </c>
      <c r="F129" s="55">
        <v>720</v>
      </c>
      <c r="G129" s="54"/>
      <c r="H129" s="1">
        <f t="shared" si="8"/>
        <v>0</v>
      </c>
    </row>
    <row r="130" spans="2:8" ht="69" customHeight="1" x14ac:dyDescent="0.35">
      <c r="B130" s="50">
        <v>20</v>
      </c>
      <c r="C130" s="58" t="s">
        <v>369</v>
      </c>
      <c r="D130" s="52" t="s">
        <v>90</v>
      </c>
      <c r="E130" s="53" t="s">
        <v>293</v>
      </c>
      <c r="F130" s="55">
        <v>400</v>
      </c>
      <c r="G130" s="54"/>
      <c r="H130" s="1">
        <f t="shared" si="8"/>
        <v>0</v>
      </c>
    </row>
    <row r="131" spans="2:8" ht="65.25" customHeight="1" thickBot="1" x14ac:dyDescent="0.4">
      <c r="B131" s="281">
        <v>21</v>
      </c>
      <c r="C131" s="144" t="s">
        <v>370</v>
      </c>
      <c r="D131" s="100" t="s">
        <v>91</v>
      </c>
      <c r="E131" s="134" t="s">
        <v>103</v>
      </c>
      <c r="F131" s="142">
        <v>800</v>
      </c>
      <c r="G131" s="136"/>
      <c r="H131" s="137">
        <f t="shared" si="8"/>
        <v>0</v>
      </c>
    </row>
    <row r="132" spans="2:8" ht="22.5" customHeight="1" thickBot="1" x14ac:dyDescent="0.4">
      <c r="B132" s="138"/>
      <c r="C132" s="139"/>
      <c r="D132" s="317" t="s">
        <v>261</v>
      </c>
      <c r="E132" s="321"/>
      <c r="F132" s="321"/>
      <c r="G132" s="321"/>
      <c r="H132" s="47">
        <f>SUM(H124:H131)</f>
        <v>0</v>
      </c>
    </row>
    <row r="133" spans="2:8" ht="18" customHeight="1" x14ac:dyDescent="0.35">
      <c r="B133" s="99"/>
      <c r="C133" s="71"/>
      <c r="D133" s="314" t="s">
        <v>345</v>
      </c>
      <c r="E133" s="315"/>
      <c r="F133" s="315"/>
      <c r="G133" s="315"/>
      <c r="H133" s="316"/>
    </row>
    <row r="134" spans="2:8" ht="28.5" customHeight="1" x14ac:dyDescent="0.35">
      <c r="B134" s="59">
        <v>22</v>
      </c>
      <c r="C134" s="60" t="s">
        <v>198</v>
      </c>
      <c r="D134" s="52" t="s">
        <v>60</v>
      </c>
      <c r="E134" s="53" t="s">
        <v>49</v>
      </c>
      <c r="F134" s="46">
        <v>9</v>
      </c>
      <c r="G134" s="62"/>
      <c r="H134" s="63">
        <f>F134*G134</f>
        <v>0</v>
      </c>
    </row>
    <row r="135" spans="2:8" ht="34.5" customHeight="1" x14ac:dyDescent="0.35">
      <c r="B135" s="64">
        <v>23</v>
      </c>
      <c r="C135" s="60" t="s">
        <v>346</v>
      </c>
      <c r="D135" s="52" t="s">
        <v>92</v>
      </c>
      <c r="E135" s="53" t="s">
        <v>49</v>
      </c>
      <c r="F135" s="46">
        <v>1</v>
      </c>
      <c r="G135" s="62"/>
      <c r="H135" s="63">
        <f t="shared" ref="H135:H143" si="9">F135*G135</f>
        <v>0</v>
      </c>
    </row>
    <row r="136" spans="2:8" ht="35.25" customHeight="1" x14ac:dyDescent="0.35">
      <c r="B136" s="64">
        <v>24</v>
      </c>
      <c r="C136" s="60" t="s">
        <v>347</v>
      </c>
      <c r="D136" s="52" t="s">
        <v>62</v>
      </c>
      <c r="E136" s="53" t="s">
        <v>49</v>
      </c>
      <c r="F136" s="46">
        <v>12</v>
      </c>
      <c r="G136" s="62"/>
      <c r="H136" s="63">
        <f t="shared" si="9"/>
        <v>0</v>
      </c>
    </row>
    <row r="137" spans="2:8" ht="34.5" customHeight="1" x14ac:dyDescent="0.35">
      <c r="B137" s="59">
        <v>25</v>
      </c>
      <c r="C137" s="60" t="s">
        <v>348</v>
      </c>
      <c r="D137" s="52" t="s">
        <v>93</v>
      </c>
      <c r="E137" s="53" t="s">
        <v>49</v>
      </c>
      <c r="F137" s="46">
        <v>1</v>
      </c>
      <c r="G137" s="62"/>
      <c r="H137" s="63">
        <f t="shared" si="9"/>
        <v>0</v>
      </c>
    </row>
    <row r="138" spans="2:8" ht="33.75" customHeight="1" x14ac:dyDescent="0.35">
      <c r="B138" s="64">
        <v>26</v>
      </c>
      <c r="C138" s="60" t="s">
        <v>241</v>
      </c>
      <c r="D138" s="52" t="s">
        <v>94</v>
      </c>
      <c r="E138" s="53" t="s">
        <v>49</v>
      </c>
      <c r="F138" s="46">
        <v>14</v>
      </c>
      <c r="G138" s="62"/>
      <c r="H138" s="63">
        <f t="shared" si="9"/>
        <v>0</v>
      </c>
    </row>
    <row r="139" spans="2:8" ht="34.5" customHeight="1" x14ac:dyDescent="0.35">
      <c r="B139" s="64">
        <v>27</v>
      </c>
      <c r="C139" s="60" t="s">
        <v>242</v>
      </c>
      <c r="D139" s="52" t="s">
        <v>95</v>
      </c>
      <c r="E139" s="53" t="s">
        <v>49</v>
      </c>
      <c r="F139" s="46">
        <v>1</v>
      </c>
      <c r="G139" s="62"/>
      <c r="H139" s="63">
        <f t="shared" si="9"/>
        <v>0</v>
      </c>
    </row>
    <row r="140" spans="2:8" ht="36" customHeight="1" x14ac:dyDescent="0.35">
      <c r="B140" s="64">
        <v>28</v>
      </c>
      <c r="C140" s="60" t="s">
        <v>243</v>
      </c>
      <c r="D140" s="52" t="s">
        <v>63</v>
      </c>
      <c r="E140" s="53" t="s">
        <v>49</v>
      </c>
      <c r="F140" s="46">
        <v>12</v>
      </c>
      <c r="G140" s="62"/>
      <c r="H140" s="63">
        <f t="shared" si="9"/>
        <v>0</v>
      </c>
    </row>
    <row r="141" spans="2:8" ht="33.75" customHeight="1" x14ac:dyDescent="0.35">
      <c r="B141" s="64">
        <v>29</v>
      </c>
      <c r="C141" s="60" t="s">
        <v>244</v>
      </c>
      <c r="D141" s="52" t="s">
        <v>96</v>
      </c>
      <c r="E141" s="53" t="s">
        <v>49</v>
      </c>
      <c r="F141" s="46">
        <v>9</v>
      </c>
      <c r="G141" s="62"/>
      <c r="H141" s="63">
        <f t="shared" si="9"/>
        <v>0</v>
      </c>
    </row>
    <row r="142" spans="2:8" ht="32.25" customHeight="1" x14ac:dyDescent="0.35">
      <c r="B142" s="64">
        <v>30</v>
      </c>
      <c r="C142" s="60" t="s">
        <v>245</v>
      </c>
      <c r="D142" s="100" t="s">
        <v>65</v>
      </c>
      <c r="E142" s="53" t="s">
        <v>49</v>
      </c>
      <c r="F142" s="46">
        <v>41</v>
      </c>
      <c r="G142" s="62"/>
      <c r="H142" s="63">
        <f t="shared" si="9"/>
        <v>0</v>
      </c>
    </row>
    <row r="143" spans="2:8" ht="33" customHeight="1" thickBot="1" x14ac:dyDescent="0.4">
      <c r="B143" s="283">
        <v>31</v>
      </c>
      <c r="C143" s="146" t="s">
        <v>246</v>
      </c>
      <c r="D143" s="159" t="s">
        <v>67</v>
      </c>
      <c r="E143" s="160" t="s">
        <v>103</v>
      </c>
      <c r="F143" s="135">
        <v>439.2</v>
      </c>
      <c r="G143" s="161"/>
      <c r="H143" s="150">
        <f t="shared" si="9"/>
        <v>0</v>
      </c>
    </row>
    <row r="144" spans="2:8" ht="22.5" customHeight="1" thickBot="1" x14ac:dyDescent="0.4">
      <c r="B144" s="138"/>
      <c r="C144" s="151"/>
      <c r="D144" s="322" t="s">
        <v>202</v>
      </c>
      <c r="E144" s="323"/>
      <c r="F144" s="323"/>
      <c r="G144" s="323"/>
      <c r="H144" s="47">
        <f>SUM(H134:H143)</f>
        <v>0</v>
      </c>
    </row>
    <row r="145" spans="2:8" x14ac:dyDescent="0.35">
      <c r="B145" s="68"/>
      <c r="C145" s="69"/>
      <c r="D145" s="102" t="s">
        <v>99</v>
      </c>
      <c r="E145" s="103"/>
      <c r="F145" s="104"/>
      <c r="G145" s="163"/>
      <c r="H145" s="153"/>
    </row>
    <row r="146" spans="2:8" x14ac:dyDescent="0.35">
      <c r="B146" s="70"/>
      <c r="C146" s="71"/>
      <c r="D146" s="72" t="s">
        <v>335</v>
      </c>
      <c r="E146" s="279"/>
      <c r="F146" s="73"/>
      <c r="G146" s="152"/>
      <c r="H146" s="154">
        <f>H105</f>
        <v>0</v>
      </c>
    </row>
    <row r="147" spans="2:8" x14ac:dyDescent="0.35">
      <c r="B147" s="74"/>
      <c r="C147" s="49"/>
      <c r="D147" s="72" t="s">
        <v>12</v>
      </c>
      <c r="E147" s="279"/>
      <c r="F147" s="73"/>
      <c r="G147" s="152"/>
      <c r="H147" s="155">
        <f>H115</f>
        <v>0</v>
      </c>
    </row>
    <row r="148" spans="2:8" x14ac:dyDescent="0.35">
      <c r="B148" s="75"/>
      <c r="C148" s="76"/>
      <c r="D148" s="72" t="s">
        <v>28</v>
      </c>
      <c r="E148" s="279"/>
      <c r="F148" s="73"/>
      <c r="G148" s="152"/>
      <c r="H148" s="155">
        <f>H122</f>
        <v>0</v>
      </c>
    </row>
    <row r="149" spans="2:8" x14ac:dyDescent="0.35">
      <c r="B149" s="77"/>
      <c r="C149" s="78"/>
      <c r="D149" s="330" t="s">
        <v>363</v>
      </c>
      <c r="E149" s="331"/>
      <c r="F149" s="331"/>
      <c r="G149" s="331"/>
      <c r="H149" s="155">
        <f>H132</f>
        <v>0</v>
      </c>
    </row>
    <row r="150" spans="2:8" ht="18.75" thickBot="1" x14ac:dyDescent="0.4">
      <c r="B150" s="105"/>
      <c r="C150" s="106"/>
      <c r="D150" s="332" t="s">
        <v>364</v>
      </c>
      <c r="E150" s="333"/>
      <c r="F150" s="333"/>
      <c r="G150" s="333"/>
      <c r="H150" s="155">
        <f>H144</f>
        <v>0</v>
      </c>
    </row>
    <row r="151" spans="2:8" ht="18.75" thickBot="1" x14ac:dyDescent="0.4">
      <c r="B151" s="107"/>
      <c r="C151" s="108"/>
      <c r="D151" s="334" t="s">
        <v>278</v>
      </c>
      <c r="E151" s="335"/>
      <c r="F151" s="335" t="s">
        <v>13</v>
      </c>
      <c r="G151" s="335"/>
      <c r="H151" s="83">
        <f>SUM(H146:H150)</f>
        <v>0</v>
      </c>
    </row>
    <row r="152" spans="2:8" ht="18.75" thickBot="1" x14ac:dyDescent="0.4">
      <c r="B152" s="109"/>
      <c r="C152" s="110"/>
      <c r="D152" s="111"/>
      <c r="E152" s="280"/>
      <c r="F152" s="112"/>
      <c r="G152" s="113"/>
      <c r="H152" s="88"/>
    </row>
    <row r="153" spans="2:8" ht="18.75" thickBot="1" x14ac:dyDescent="0.4">
      <c r="B153" s="336" t="s">
        <v>33</v>
      </c>
      <c r="C153" s="337"/>
      <c r="D153" s="337"/>
      <c r="E153" s="337"/>
      <c r="F153" s="337"/>
      <c r="G153" s="337"/>
      <c r="H153" s="338"/>
    </row>
    <row r="154" spans="2:8" ht="18.75" thickBot="1" x14ac:dyDescent="0.4">
      <c r="B154" s="324">
        <v>1</v>
      </c>
      <c r="C154" s="325"/>
      <c r="D154" s="326" t="s">
        <v>100</v>
      </c>
      <c r="E154" s="327"/>
      <c r="F154" s="327" t="s">
        <v>13</v>
      </c>
      <c r="G154" s="327"/>
      <c r="H154" s="83">
        <f>H72</f>
        <v>0</v>
      </c>
    </row>
    <row r="155" spans="2:8" ht="18.75" thickBot="1" x14ac:dyDescent="0.4">
      <c r="B155" s="324">
        <v>2</v>
      </c>
      <c r="C155" s="325"/>
      <c r="D155" s="326" t="s">
        <v>32</v>
      </c>
      <c r="E155" s="327"/>
      <c r="F155" s="327" t="s">
        <v>13</v>
      </c>
      <c r="G155" s="327"/>
      <c r="H155" s="162">
        <f>H151</f>
        <v>0</v>
      </c>
    </row>
    <row r="156" spans="2:8" ht="18.75" thickBot="1" x14ac:dyDescent="0.4">
      <c r="B156" s="324"/>
      <c r="C156" s="325"/>
      <c r="D156" s="328" t="s">
        <v>218</v>
      </c>
      <c r="E156" s="329"/>
      <c r="F156" s="329"/>
      <c r="G156" s="329"/>
      <c r="H156" s="83">
        <f>SUM(H154:H155)</f>
        <v>0</v>
      </c>
    </row>
    <row r="158" spans="2:8" x14ac:dyDescent="0.35">
      <c r="D158" s="115" t="s">
        <v>255</v>
      </c>
      <c r="E158" s="116"/>
      <c r="F158" s="117"/>
      <c r="G158" s="118"/>
      <c r="H158" s="119"/>
    </row>
    <row r="159" spans="2:8" x14ac:dyDescent="0.35">
      <c r="D159" s="115" t="s">
        <v>256</v>
      </c>
      <c r="E159" s="116"/>
      <c r="F159" s="117"/>
      <c r="G159" s="118"/>
      <c r="H159" s="119"/>
    </row>
    <row r="160" spans="2:8" x14ac:dyDescent="0.35">
      <c r="D160" s="115" t="s">
        <v>257</v>
      </c>
      <c r="E160" s="116"/>
      <c r="F160" s="117"/>
      <c r="G160" s="118"/>
      <c r="H160" s="119"/>
    </row>
  </sheetData>
  <sheetProtection algorithmName="SHA-512" hashValue="OIoB8zChjquwi5UB1K6soezi8jbpZFkx2G0lX3hh3i8srKwYkB9RaUbeI9D5J1I7KDvxuro0BwzmfG+FEVTvKA==" saltValue="PohwuwHkon5GEganSRXQwA==" spinCount="100000" sheet="1" objects="1" scenarios="1"/>
  <mergeCells count="70">
    <mergeCell ref="D57:H57"/>
    <mergeCell ref="D66:G66"/>
    <mergeCell ref="D7:H7"/>
    <mergeCell ref="D8:H8"/>
    <mergeCell ref="D9:H9"/>
    <mergeCell ref="D10:H10"/>
    <mergeCell ref="D15:H15"/>
    <mergeCell ref="D16:H16"/>
    <mergeCell ref="D17:H17"/>
    <mergeCell ref="D11:H11"/>
    <mergeCell ref="D12:H12"/>
    <mergeCell ref="D13:H13"/>
    <mergeCell ref="D14:H14"/>
    <mergeCell ref="D92:H92"/>
    <mergeCell ref="D18:H18"/>
    <mergeCell ref="D19:H19"/>
    <mergeCell ref="B32:G32"/>
    <mergeCell ref="D39:G39"/>
    <mergeCell ref="D43:G43"/>
    <mergeCell ref="D56:G56"/>
    <mergeCell ref="D65:G65"/>
    <mergeCell ref="D33:H33"/>
    <mergeCell ref="D40:H40"/>
    <mergeCell ref="D70:G70"/>
    <mergeCell ref="D71:G71"/>
    <mergeCell ref="B74:H74"/>
    <mergeCell ref="B75:H75"/>
    <mergeCell ref="D72:G72"/>
    <mergeCell ref="D44:H44"/>
    <mergeCell ref="B1:H1"/>
    <mergeCell ref="B2:H2"/>
    <mergeCell ref="D4:H4"/>
    <mergeCell ref="D5:H5"/>
    <mergeCell ref="D6:H6"/>
    <mergeCell ref="B3:H3"/>
    <mergeCell ref="B156:C156"/>
    <mergeCell ref="D156:G156"/>
    <mergeCell ref="D149:G149"/>
    <mergeCell ref="D150:G150"/>
    <mergeCell ref="D151:G151"/>
    <mergeCell ref="B153:H153"/>
    <mergeCell ref="B154:C154"/>
    <mergeCell ref="D154:G154"/>
    <mergeCell ref="D133:H133"/>
    <mergeCell ref="D132:G132"/>
    <mergeCell ref="D144:G144"/>
    <mergeCell ref="B155:C155"/>
    <mergeCell ref="D155:G155"/>
    <mergeCell ref="D123:H123"/>
    <mergeCell ref="B76:H76"/>
    <mergeCell ref="D106:H106"/>
    <mergeCell ref="D116:H116"/>
    <mergeCell ref="D115:G115"/>
    <mergeCell ref="D122:G122"/>
    <mergeCell ref="D79:H79"/>
    <mergeCell ref="D80:H80"/>
    <mergeCell ref="D81:H81"/>
    <mergeCell ref="D82:H82"/>
    <mergeCell ref="D83:H83"/>
    <mergeCell ref="D88:H88"/>
    <mergeCell ref="D89:H89"/>
    <mergeCell ref="D90:H90"/>
    <mergeCell ref="B105:G105"/>
    <mergeCell ref="D91:H91"/>
    <mergeCell ref="D84:H84"/>
    <mergeCell ref="D85:H85"/>
    <mergeCell ref="D86:H86"/>
    <mergeCell ref="D87:H87"/>
    <mergeCell ref="D77:H77"/>
    <mergeCell ref="D78:H78"/>
  </mergeCells>
  <pageMargins left="0.70866141732283472" right="0.70866141732283472" top="0.74803149606299213" bottom="0.74803149606299213" header="0.31496062992125984" footer="0.31496062992125984"/>
  <pageSetup paperSize="9" scale="68"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J278"/>
  <sheetViews>
    <sheetView view="pageBreakPreview" zoomScaleNormal="100" zoomScaleSheetLayoutView="100" workbookViewId="0">
      <selection activeCell="D5" sqref="D5:H5"/>
    </sheetView>
  </sheetViews>
  <sheetFormatPr defaultColWidth="11.42578125" defaultRowHeight="18" x14ac:dyDescent="0.35"/>
  <cols>
    <col min="1" max="1" width="5.42578125" style="2" customWidth="1"/>
    <col min="2" max="2" width="6.140625" style="114" customWidth="1"/>
    <col min="3" max="3" width="6.5703125" style="114" customWidth="1"/>
    <col min="4" max="4" width="51" style="120" customWidth="1"/>
    <col min="5" max="5" width="11" style="121" customWidth="1"/>
    <col min="6" max="6" width="12.28515625" style="206" customWidth="1"/>
    <col min="7" max="7" width="14.85546875" style="123" customWidth="1"/>
    <col min="8" max="8" width="19.85546875" style="124" customWidth="1"/>
    <col min="9" max="16384" width="11.42578125" style="2"/>
  </cols>
  <sheetData>
    <row r="1" spans="2:8" ht="90" customHeight="1" thickBot="1" x14ac:dyDescent="0.4">
      <c r="B1" s="339" t="s">
        <v>380</v>
      </c>
      <c r="C1" s="340"/>
      <c r="D1" s="340"/>
      <c r="E1" s="340"/>
      <c r="F1" s="340"/>
      <c r="G1" s="340"/>
      <c r="H1" s="388"/>
    </row>
    <row r="2" spans="2:8" ht="35.1" customHeight="1" thickBot="1" x14ac:dyDescent="0.4">
      <c r="B2" s="342" t="s">
        <v>216</v>
      </c>
      <c r="C2" s="343"/>
      <c r="D2" s="343"/>
      <c r="E2" s="343"/>
      <c r="F2" s="343"/>
      <c r="G2" s="343"/>
      <c r="H2" s="389"/>
    </row>
    <row r="3" spans="2:8" ht="38.25" customHeight="1" x14ac:dyDescent="0.35">
      <c r="B3" s="311" t="s">
        <v>219</v>
      </c>
      <c r="C3" s="312"/>
      <c r="D3" s="312"/>
      <c r="E3" s="312"/>
      <c r="F3" s="312"/>
      <c r="G3" s="312"/>
      <c r="H3" s="395"/>
    </row>
    <row r="4" spans="2:8" ht="26.25" customHeight="1" x14ac:dyDescent="0.35">
      <c r="B4" s="3"/>
      <c r="C4" s="4"/>
      <c r="D4" s="303" t="s">
        <v>294</v>
      </c>
      <c r="E4" s="304"/>
      <c r="F4" s="304"/>
      <c r="G4" s="304"/>
      <c r="H4" s="390"/>
    </row>
    <row r="5" spans="2:8" ht="69.75" customHeight="1" x14ac:dyDescent="0.35">
      <c r="B5" s="5"/>
      <c r="C5" s="6" t="s">
        <v>295</v>
      </c>
      <c r="D5" s="297" t="s">
        <v>313</v>
      </c>
      <c r="E5" s="306"/>
      <c r="F5" s="306"/>
      <c r="G5" s="306"/>
      <c r="H5" s="391"/>
    </row>
    <row r="6" spans="2:8" ht="160.5" customHeight="1" x14ac:dyDescent="0.35">
      <c r="B6" s="5"/>
      <c r="C6" s="6" t="s">
        <v>296</v>
      </c>
      <c r="D6" s="297" t="s">
        <v>314</v>
      </c>
      <c r="E6" s="298"/>
      <c r="F6" s="298"/>
      <c r="G6" s="298"/>
      <c r="H6" s="375"/>
    </row>
    <row r="7" spans="2:8" ht="93" customHeight="1" x14ac:dyDescent="0.35">
      <c r="B7" s="7"/>
      <c r="C7" s="8" t="s">
        <v>297</v>
      </c>
      <c r="D7" s="295" t="s">
        <v>315</v>
      </c>
      <c r="E7" s="295"/>
      <c r="F7" s="295"/>
      <c r="G7" s="295"/>
      <c r="H7" s="374"/>
    </row>
    <row r="8" spans="2:8" s="12" customFormat="1" ht="72.75" customHeight="1" x14ac:dyDescent="0.35">
      <c r="B8" s="10"/>
      <c r="C8" s="11" t="s">
        <v>298</v>
      </c>
      <c r="D8" s="295" t="s">
        <v>374</v>
      </c>
      <c r="E8" s="295"/>
      <c r="F8" s="295"/>
      <c r="G8" s="295"/>
      <c r="H8" s="374"/>
    </row>
    <row r="9" spans="2:8" ht="166.5" customHeight="1" x14ac:dyDescent="0.35">
      <c r="B9" s="13"/>
      <c r="C9" s="8" t="s">
        <v>299</v>
      </c>
      <c r="D9" s="295" t="s">
        <v>375</v>
      </c>
      <c r="E9" s="295"/>
      <c r="F9" s="295"/>
      <c r="G9" s="295"/>
      <c r="H9" s="374"/>
    </row>
    <row r="10" spans="2:8" ht="104.25" customHeight="1" x14ac:dyDescent="0.35">
      <c r="B10" s="13"/>
      <c r="C10" s="8" t="s">
        <v>300</v>
      </c>
      <c r="D10" s="295" t="s">
        <v>376</v>
      </c>
      <c r="E10" s="295"/>
      <c r="F10" s="295"/>
      <c r="G10" s="295"/>
      <c r="H10" s="374"/>
    </row>
    <row r="11" spans="2:8" ht="54.75" customHeight="1" x14ac:dyDescent="0.35">
      <c r="B11" s="13"/>
      <c r="C11" s="8" t="s">
        <v>301</v>
      </c>
      <c r="D11" s="295" t="s">
        <v>316</v>
      </c>
      <c r="E11" s="295"/>
      <c r="F11" s="295"/>
      <c r="G11" s="295"/>
      <c r="H11" s="374"/>
    </row>
    <row r="12" spans="2:8" ht="74.25" customHeight="1" x14ac:dyDescent="0.35">
      <c r="B12" s="13"/>
      <c r="C12" s="8" t="s">
        <v>302</v>
      </c>
      <c r="D12" s="297" t="s">
        <v>377</v>
      </c>
      <c r="E12" s="298"/>
      <c r="F12" s="298"/>
      <c r="G12" s="298"/>
      <c r="H12" s="375"/>
    </row>
    <row r="13" spans="2:8" ht="93" customHeight="1" x14ac:dyDescent="0.35">
      <c r="B13" s="13"/>
      <c r="C13" s="14" t="s">
        <v>303</v>
      </c>
      <c r="D13" s="295" t="s">
        <v>378</v>
      </c>
      <c r="E13" s="295"/>
      <c r="F13" s="295"/>
      <c r="G13" s="295"/>
      <c r="H13" s="374"/>
    </row>
    <row r="14" spans="2:8" ht="31.5" customHeight="1" x14ac:dyDescent="0.35">
      <c r="B14" s="15"/>
      <c r="C14" s="8" t="s">
        <v>304</v>
      </c>
      <c r="D14" s="300" t="s">
        <v>334</v>
      </c>
      <c r="E14" s="301"/>
      <c r="F14" s="301"/>
      <c r="G14" s="301"/>
      <c r="H14" s="397"/>
    </row>
    <row r="15" spans="2:8" ht="198.75" customHeight="1" x14ac:dyDescent="0.35">
      <c r="B15" s="13"/>
      <c r="C15" s="8" t="s">
        <v>305</v>
      </c>
      <c r="D15" s="295" t="s">
        <v>317</v>
      </c>
      <c r="E15" s="295"/>
      <c r="F15" s="295"/>
      <c r="G15" s="295"/>
      <c r="H15" s="374"/>
    </row>
    <row r="16" spans="2:8" ht="160.5" customHeight="1" x14ac:dyDescent="0.35">
      <c r="B16" s="13"/>
      <c r="C16" s="8" t="s">
        <v>306</v>
      </c>
      <c r="D16" s="297" t="s">
        <v>318</v>
      </c>
      <c r="E16" s="298"/>
      <c r="F16" s="298"/>
      <c r="G16" s="298"/>
      <c r="H16" s="375"/>
    </row>
    <row r="17" spans="2:8" ht="102.75" customHeight="1" x14ac:dyDescent="0.35">
      <c r="B17" s="13"/>
      <c r="C17" s="8" t="s">
        <v>319</v>
      </c>
      <c r="D17" s="297" t="s">
        <v>320</v>
      </c>
      <c r="E17" s="298"/>
      <c r="F17" s="298"/>
      <c r="G17" s="298"/>
      <c r="H17" s="375"/>
    </row>
    <row r="18" spans="2:8" s="12" customFormat="1" ht="72.75" customHeight="1" x14ac:dyDescent="0.35">
      <c r="B18" s="16"/>
      <c r="C18" s="17" t="s">
        <v>321</v>
      </c>
      <c r="D18" s="297" t="s">
        <v>379</v>
      </c>
      <c r="E18" s="298"/>
      <c r="F18" s="298"/>
      <c r="G18" s="298"/>
      <c r="H18" s="375"/>
    </row>
    <row r="19" spans="2:8" ht="72" customHeight="1" thickBot="1" x14ac:dyDescent="0.4">
      <c r="B19" s="18"/>
      <c r="C19" s="19" t="s">
        <v>322</v>
      </c>
      <c r="D19" s="345" t="s">
        <v>323</v>
      </c>
      <c r="E19" s="345"/>
      <c r="F19" s="345"/>
      <c r="G19" s="345"/>
      <c r="H19" s="376"/>
    </row>
    <row r="20" spans="2:8" ht="22.5" customHeight="1" thickBot="1" x14ac:dyDescent="0.4">
      <c r="B20" s="90"/>
      <c r="C20" s="21"/>
      <c r="D20" s="164"/>
      <c r="E20" s="92"/>
      <c r="F20" s="165"/>
      <c r="G20" s="22"/>
      <c r="H20" s="166"/>
    </row>
    <row r="21" spans="2:8" ht="65.25" customHeight="1" x14ac:dyDescent="0.35">
      <c r="B21" s="24" t="s">
        <v>0</v>
      </c>
      <c r="C21" s="25" t="s">
        <v>1</v>
      </c>
      <c r="D21" s="26" t="s">
        <v>2</v>
      </c>
      <c r="E21" s="95" t="s">
        <v>324</v>
      </c>
      <c r="F21" s="27" t="s">
        <v>214</v>
      </c>
      <c r="G21" s="28" t="s">
        <v>325</v>
      </c>
      <c r="H21" s="29" t="s">
        <v>215</v>
      </c>
    </row>
    <row r="22" spans="2:8" ht="26.25" customHeight="1" x14ac:dyDescent="0.35">
      <c r="B22" s="3">
        <v>1</v>
      </c>
      <c r="C22" s="4">
        <v>2</v>
      </c>
      <c r="D22" s="30">
        <v>3</v>
      </c>
      <c r="E22" s="4">
        <v>4</v>
      </c>
      <c r="F22" s="31">
        <v>5</v>
      </c>
      <c r="G22" s="32">
        <v>6</v>
      </c>
      <c r="H22" s="291">
        <v>7</v>
      </c>
    </row>
    <row r="23" spans="2:8" ht="21" customHeight="1" x14ac:dyDescent="0.35">
      <c r="B23" s="33"/>
      <c r="C23" s="34"/>
      <c r="D23" s="282" t="s">
        <v>326</v>
      </c>
      <c r="E23" s="35"/>
      <c r="F23" s="36"/>
      <c r="G23" s="37"/>
      <c r="H23" s="38"/>
    </row>
    <row r="24" spans="2:8" ht="35.25" customHeight="1" x14ac:dyDescent="0.35">
      <c r="B24" s="39"/>
      <c r="C24" s="40">
        <v>0.1</v>
      </c>
      <c r="D24" s="41" t="s">
        <v>327</v>
      </c>
      <c r="E24" s="42" t="s">
        <v>155</v>
      </c>
      <c r="F24" s="46">
        <v>1</v>
      </c>
      <c r="G24" s="118"/>
      <c r="H24" s="45">
        <f>F24*G24</f>
        <v>0</v>
      </c>
    </row>
    <row r="25" spans="2:8" ht="30" customHeight="1" x14ac:dyDescent="0.35">
      <c r="B25" s="39"/>
      <c r="C25" s="40">
        <v>0.2</v>
      </c>
      <c r="D25" s="41" t="s">
        <v>328</v>
      </c>
      <c r="E25" s="42" t="s">
        <v>155</v>
      </c>
      <c r="F25" s="46">
        <v>1</v>
      </c>
      <c r="G25" s="44"/>
      <c r="H25" s="45">
        <f t="shared" ref="H25:H31" si="0">F25*G25</f>
        <v>0</v>
      </c>
    </row>
    <row r="26" spans="2:8" ht="48" customHeight="1" x14ac:dyDescent="0.35">
      <c r="B26" s="39"/>
      <c r="C26" s="40">
        <v>0.3</v>
      </c>
      <c r="D26" s="41" t="s">
        <v>329</v>
      </c>
      <c r="E26" s="42" t="s">
        <v>155</v>
      </c>
      <c r="F26" s="46">
        <v>1</v>
      </c>
      <c r="G26" s="44"/>
      <c r="H26" s="45">
        <f t="shared" si="0"/>
        <v>0</v>
      </c>
    </row>
    <row r="27" spans="2:8" ht="30" customHeight="1" x14ac:dyDescent="0.35">
      <c r="B27" s="39"/>
      <c r="C27" s="40">
        <v>0.4</v>
      </c>
      <c r="D27" s="41" t="s">
        <v>330</v>
      </c>
      <c r="E27" s="42" t="s">
        <v>155</v>
      </c>
      <c r="F27" s="46">
        <v>1</v>
      </c>
      <c r="G27" s="44"/>
      <c r="H27" s="45">
        <f t="shared" si="0"/>
        <v>0</v>
      </c>
    </row>
    <row r="28" spans="2:8" ht="29.25" customHeight="1" x14ac:dyDescent="0.35">
      <c r="B28" s="39"/>
      <c r="C28" s="40">
        <v>0.5</v>
      </c>
      <c r="D28" s="41" t="s">
        <v>331</v>
      </c>
      <c r="E28" s="42" t="s">
        <v>155</v>
      </c>
      <c r="F28" s="46">
        <v>1</v>
      </c>
      <c r="G28" s="44"/>
      <c r="H28" s="45">
        <f t="shared" si="0"/>
        <v>0</v>
      </c>
    </row>
    <row r="29" spans="2:8" ht="48.75" customHeight="1" x14ac:dyDescent="0.35">
      <c r="B29" s="39"/>
      <c r="C29" s="40">
        <v>0.6</v>
      </c>
      <c r="D29" s="41" t="s">
        <v>332</v>
      </c>
      <c r="E29" s="42" t="s">
        <v>155</v>
      </c>
      <c r="F29" s="46">
        <v>1</v>
      </c>
      <c r="G29" s="44"/>
      <c r="H29" s="45">
        <f t="shared" si="0"/>
        <v>0</v>
      </c>
    </row>
    <row r="30" spans="2:8" ht="52.5" customHeight="1" x14ac:dyDescent="0.35">
      <c r="B30" s="39"/>
      <c r="C30" s="40">
        <v>0.7</v>
      </c>
      <c r="D30" s="41" t="s">
        <v>339</v>
      </c>
      <c r="E30" s="42" t="s">
        <v>155</v>
      </c>
      <c r="F30" s="46">
        <v>1</v>
      </c>
      <c r="G30" s="44"/>
      <c r="H30" s="45">
        <f t="shared" si="0"/>
        <v>0</v>
      </c>
    </row>
    <row r="31" spans="2:8" ht="57.75" customHeight="1" thickBot="1" x14ac:dyDescent="0.4">
      <c r="B31" s="126"/>
      <c r="C31" s="127">
        <v>0.8</v>
      </c>
      <c r="D31" s="100" t="s">
        <v>336</v>
      </c>
      <c r="E31" s="129" t="s">
        <v>155</v>
      </c>
      <c r="F31" s="135">
        <v>1</v>
      </c>
      <c r="G31" s="131"/>
      <c r="H31" s="132">
        <f t="shared" si="0"/>
        <v>0</v>
      </c>
    </row>
    <row r="32" spans="2:8" ht="24" customHeight="1" thickBot="1" x14ac:dyDescent="0.4">
      <c r="B32" s="320" t="s">
        <v>333</v>
      </c>
      <c r="C32" s="318"/>
      <c r="D32" s="318"/>
      <c r="E32" s="318"/>
      <c r="F32" s="318"/>
      <c r="G32" s="319"/>
      <c r="H32" s="47">
        <f>SUM(H24:H31)</f>
        <v>0</v>
      </c>
    </row>
    <row r="33" spans="2:8" x14ac:dyDescent="0.35">
      <c r="B33" s="99"/>
      <c r="C33" s="71"/>
      <c r="D33" s="314" t="s">
        <v>3</v>
      </c>
      <c r="E33" s="315"/>
      <c r="F33" s="315"/>
      <c r="G33" s="315"/>
      <c r="H33" s="396"/>
    </row>
    <row r="34" spans="2:8" ht="30.75" customHeight="1" x14ac:dyDescent="0.35">
      <c r="B34" s="50">
        <v>1</v>
      </c>
      <c r="C34" s="51" t="s">
        <v>4</v>
      </c>
      <c r="D34" s="41" t="s">
        <v>101</v>
      </c>
      <c r="E34" s="53" t="s">
        <v>46</v>
      </c>
      <c r="F34" s="168">
        <v>0.73</v>
      </c>
      <c r="G34" s="62"/>
      <c r="H34" s="63">
        <f>F34*G34</f>
        <v>0</v>
      </c>
    </row>
    <row r="35" spans="2:8" ht="30.75" customHeight="1" x14ac:dyDescent="0.35">
      <c r="B35" s="50">
        <v>2</v>
      </c>
      <c r="C35" s="51" t="s">
        <v>5</v>
      </c>
      <c r="D35" s="41" t="s">
        <v>102</v>
      </c>
      <c r="E35" s="167" t="s">
        <v>103</v>
      </c>
      <c r="F35" s="168">
        <v>50</v>
      </c>
      <c r="G35" s="62"/>
      <c r="H35" s="63">
        <f t="shared" ref="H35:H44" si="1">F35*G35</f>
        <v>0</v>
      </c>
    </row>
    <row r="36" spans="2:8" ht="34.5" customHeight="1" x14ac:dyDescent="0.35">
      <c r="B36" s="50">
        <v>3</v>
      </c>
      <c r="C36" s="51" t="s">
        <v>23</v>
      </c>
      <c r="D36" s="41" t="s">
        <v>104</v>
      </c>
      <c r="E36" s="53" t="s">
        <v>49</v>
      </c>
      <c r="F36" s="168">
        <v>25</v>
      </c>
      <c r="G36" s="62"/>
      <c r="H36" s="63">
        <f t="shared" si="1"/>
        <v>0</v>
      </c>
    </row>
    <row r="37" spans="2:8" ht="52.5" customHeight="1" x14ac:dyDescent="0.35">
      <c r="B37" s="50">
        <v>4</v>
      </c>
      <c r="C37" s="51" t="s">
        <v>24</v>
      </c>
      <c r="D37" s="41" t="s">
        <v>254</v>
      </c>
      <c r="E37" s="53" t="s">
        <v>49</v>
      </c>
      <c r="F37" s="168">
        <v>47</v>
      </c>
      <c r="G37" s="62"/>
      <c r="H37" s="63">
        <f t="shared" si="1"/>
        <v>0</v>
      </c>
    </row>
    <row r="38" spans="2:8" ht="34.5" customHeight="1" x14ac:dyDescent="0.35">
      <c r="B38" s="50">
        <v>5</v>
      </c>
      <c r="C38" s="51" t="s">
        <v>25</v>
      </c>
      <c r="D38" s="41" t="s">
        <v>105</v>
      </c>
      <c r="E38" s="167" t="s">
        <v>103</v>
      </c>
      <c r="F38" s="168">
        <v>5579.5</v>
      </c>
      <c r="G38" s="62"/>
      <c r="H38" s="63">
        <f t="shared" si="1"/>
        <v>0</v>
      </c>
    </row>
    <row r="39" spans="2:8" ht="144" customHeight="1" x14ac:dyDescent="0.35">
      <c r="B39" s="50">
        <v>6</v>
      </c>
      <c r="C39" s="51" t="s">
        <v>73</v>
      </c>
      <c r="D39" s="41" t="s">
        <v>398</v>
      </c>
      <c r="E39" s="53" t="s">
        <v>49</v>
      </c>
      <c r="F39" s="168">
        <v>10</v>
      </c>
      <c r="G39" s="62"/>
      <c r="H39" s="63">
        <f t="shared" si="1"/>
        <v>0</v>
      </c>
    </row>
    <row r="40" spans="2:8" ht="67.5" customHeight="1" x14ac:dyDescent="0.35">
      <c r="B40" s="50">
        <v>7</v>
      </c>
      <c r="C40" s="51" t="s">
        <v>75</v>
      </c>
      <c r="D40" s="41" t="s">
        <v>106</v>
      </c>
      <c r="E40" s="53" t="s">
        <v>49</v>
      </c>
      <c r="F40" s="168">
        <v>10</v>
      </c>
      <c r="G40" s="62"/>
      <c r="H40" s="63">
        <f t="shared" si="1"/>
        <v>0</v>
      </c>
    </row>
    <row r="41" spans="2:8" ht="52.5" customHeight="1" x14ac:dyDescent="0.35">
      <c r="B41" s="50">
        <v>8</v>
      </c>
      <c r="C41" s="51" t="s">
        <v>77</v>
      </c>
      <c r="D41" s="41" t="s">
        <v>107</v>
      </c>
      <c r="E41" s="53" t="s">
        <v>293</v>
      </c>
      <c r="F41" s="168">
        <v>40</v>
      </c>
      <c r="G41" s="62"/>
      <c r="H41" s="63">
        <f t="shared" si="1"/>
        <v>0</v>
      </c>
    </row>
    <row r="42" spans="2:8" ht="87.75" customHeight="1" x14ac:dyDescent="0.35">
      <c r="B42" s="50">
        <v>9</v>
      </c>
      <c r="C42" s="51" t="s">
        <v>108</v>
      </c>
      <c r="D42" s="41" t="s">
        <v>109</v>
      </c>
      <c r="E42" s="53" t="s">
        <v>293</v>
      </c>
      <c r="F42" s="168">
        <v>2920</v>
      </c>
      <c r="G42" s="62"/>
      <c r="H42" s="63">
        <f t="shared" si="1"/>
        <v>0</v>
      </c>
    </row>
    <row r="43" spans="2:8" ht="75" customHeight="1" x14ac:dyDescent="0.35">
      <c r="B43" s="50">
        <v>10</v>
      </c>
      <c r="C43" s="51" t="s">
        <v>110</v>
      </c>
      <c r="D43" s="41" t="s">
        <v>111</v>
      </c>
      <c r="E43" s="167" t="s">
        <v>49</v>
      </c>
      <c r="F43" s="168">
        <v>22</v>
      </c>
      <c r="G43" s="62"/>
      <c r="H43" s="63">
        <f t="shared" si="1"/>
        <v>0</v>
      </c>
    </row>
    <row r="44" spans="2:8" ht="84.75" customHeight="1" thickBot="1" x14ac:dyDescent="0.4">
      <c r="B44" s="281"/>
      <c r="C44" s="133"/>
      <c r="D44" s="141" t="s">
        <v>112</v>
      </c>
      <c r="E44" s="261"/>
      <c r="F44" s="246"/>
      <c r="G44" s="161"/>
      <c r="H44" s="150">
        <f t="shared" si="1"/>
        <v>0</v>
      </c>
    </row>
    <row r="45" spans="2:8" ht="18.75" thickBot="1" x14ac:dyDescent="0.4">
      <c r="B45" s="138"/>
      <c r="C45" s="139"/>
      <c r="D45" s="317" t="s">
        <v>195</v>
      </c>
      <c r="E45" s="321"/>
      <c r="F45" s="321"/>
      <c r="G45" s="321"/>
      <c r="H45" s="47">
        <f>SUM(H34:H44)</f>
        <v>0</v>
      </c>
    </row>
    <row r="46" spans="2:8" ht="18" customHeight="1" x14ac:dyDescent="0.35">
      <c r="B46" s="99"/>
      <c r="C46" s="71"/>
      <c r="D46" s="314" t="s">
        <v>22</v>
      </c>
      <c r="E46" s="315"/>
      <c r="F46" s="315"/>
      <c r="G46" s="315"/>
      <c r="H46" s="396"/>
    </row>
    <row r="47" spans="2:8" ht="66.75" customHeight="1" x14ac:dyDescent="0.35">
      <c r="B47" s="50">
        <v>11</v>
      </c>
      <c r="C47" s="57" t="s">
        <v>6</v>
      </c>
      <c r="D47" s="41" t="s">
        <v>113</v>
      </c>
      <c r="E47" s="167" t="s">
        <v>114</v>
      </c>
      <c r="F47" s="65">
        <v>2272.6999999999998</v>
      </c>
      <c r="G47" s="169"/>
      <c r="H47" s="170">
        <f>F47*G47</f>
        <v>0</v>
      </c>
    </row>
    <row r="48" spans="2:8" ht="27.75" customHeight="1" x14ac:dyDescent="0.35">
      <c r="B48" s="50">
        <v>12</v>
      </c>
      <c r="C48" s="57" t="s">
        <v>7</v>
      </c>
      <c r="D48" s="101" t="s">
        <v>384</v>
      </c>
      <c r="E48" s="167" t="s">
        <v>103</v>
      </c>
      <c r="F48" s="65">
        <v>7339.3</v>
      </c>
      <c r="G48" s="169"/>
      <c r="H48" s="170">
        <f t="shared" ref="H48:H49" si="2">F48*G48</f>
        <v>0</v>
      </c>
    </row>
    <row r="49" spans="2:8" ht="30" customHeight="1" x14ac:dyDescent="0.35">
      <c r="B49" s="50">
        <v>13</v>
      </c>
      <c r="C49" s="57" t="s">
        <v>8</v>
      </c>
      <c r="D49" s="41" t="s">
        <v>385</v>
      </c>
      <c r="E49" s="167" t="s">
        <v>114</v>
      </c>
      <c r="F49" s="65">
        <v>49</v>
      </c>
      <c r="G49" s="169"/>
      <c r="H49" s="170">
        <f t="shared" si="2"/>
        <v>0</v>
      </c>
    </row>
    <row r="50" spans="2:8" ht="36.75" thickBot="1" x14ac:dyDescent="0.4">
      <c r="B50" s="50"/>
      <c r="C50" s="57"/>
      <c r="D50" s="41" t="s">
        <v>115</v>
      </c>
      <c r="E50" s="167"/>
      <c r="F50" s="168"/>
      <c r="G50" s="62"/>
      <c r="H50" s="170"/>
    </row>
    <row r="51" spans="2:8" ht="18.75" thickBot="1" x14ac:dyDescent="0.4">
      <c r="B51" s="138"/>
      <c r="C51" s="139"/>
      <c r="D51" s="317" t="s">
        <v>196</v>
      </c>
      <c r="E51" s="321"/>
      <c r="F51" s="321"/>
      <c r="G51" s="321"/>
      <c r="H51" s="47">
        <f>SUM(H47:H50)</f>
        <v>0</v>
      </c>
    </row>
    <row r="52" spans="2:8" x14ac:dyDescent="0.35">
      <c r="B52" s="50"/>
      <c r="C52" s="57"/>
      <c r="D52" s="392" t="s">
        <v>340</v>
      </c>
      <c r="E52" s="393"/>
      <c r="F52" s="393"/>
      <c r="G52" s="393"/>
      <c r="H52" s="394"/>
    </row>
    <row r="53" spans="2:8" ht="28.5" customHeight="1" x14ac:dyDescent="0.35">
      <c r="B53" s="50">
        <v>14</v>
      </c>
      <c r="C53" s="58" t="s">
        <v>9</v>
      </c>
      <c r="D53" s="171" t="s">
        <v>388</v>
      </c>
      <c r="E53" s="172"/>
      <c r="F53" s="168"/>
      <c r="G53" s="62"/>
      <c r="H53" s="63"/>
    </row>
    <row r="54" spans="2:8" ht="30" customHeight="1" x14ac:dyDescent="0.35">
      <c r="B54" s="50"/>
      <c r="C54" s="57"/>
      <c r="D54" s="171" t="s">
        <v>399</v>
      </c>
      <c r="E54" s="167" t="s">
        <v>114</v>
      </c>
      <c r="F54" s="168">
        <v>1759.6</v>
      </c>
      <c r="G54" s="62"/>
      <c r="H54" s="63">
        <f>F54*G54</f>
        <v>0</v>
      </c>
    </row>
    <row r="55" spans="2:8" ht="24.75" customHeight="1" x14ac:dyDescent="0.35">
      <c r="B55" s="50">
        <v>15</v>
      </c>
      <c r="C55" s="58" t="s">
        <v>341</v>
      </c>
      <c r="D55" s="171" t="s">
        <v>387</v>
      </c>
      <c r="E55" s="173"/>
      <c r="F55" s="168">
        <v>0</v>
      </c>
      <c r="G55" s="62"/>
      <c r="H55" s="63"/>
    </row>
    <row r="56" spans="2:8" ht="29.25" customHeight="1" x14ac:dyDescent="0.35">
      <c r="B56" s="50"/>
      <c r="C56" s="57"/>
      <c r="D56" s="58" t="s">
        <v>400</v>
      </c>
      <c r="E56" s="167" t="s">
        <v>103</v>
      </c>
      <c r="F56" s="168">
        <v>4883.7</v>
      </c>
      <c r="G56" s="62"/>
      <c r="H56" s="63">
        <f>F56*G56</f>
        <v>0</v>
      </c>
    </row>
    <row r="57" spans="2:8" ht="25.5" customHeight="1" x14ac:dyDescent="0.35">
      <c r="B57" s="50">
        <v>16</v>
      </c>
      <c r="C57" s="58" t="s">
        <v>342</v>
      </c>
      <c r="D57" s="174" t="s">
        <v>386</v>
      </c>
      <c r="E57" s="173"/>
      <c r="F57" s="168">
        <v>0</v>
      </c>
      <c r="G57" s="62"/>
      <c r="H57" s="63"/>
    </row>
    <row r="58" spans="2:8" ht="27" customHeight="1" x14ac:dyDescent="0.35">
      <c r="B58" s="50"/>
      <c r="C58" s="57"/>
      <c r="D58" s="174" t="s">
        <v>401</v>
      </c>
      <c r="E58" s="167" t="s">
        <v>103</v>
      </c>
      <c r="F58" s="168">
        <v>4883.7</v>
      </c>
      <c r="G58" s="62"/>
      <c r="H58" s="63">
        <f>F58*G58</f>
        <v>0</v>
      </c>
    </row>
    <row r="59" spans="2:8" ht="24.75" customHeight="1" x14ac:dyDescent="0.35">
      <c r="B59" s="50">
        <v>17</v>
      </c>
      <c r="C59" s="58" t="s">
        <v>343</v>
      </c>
      <c r="D59" s="174" t="s">
        <v>402</v>
      </c>
      <c r="E59" s="167" t="s">
        <v>103</v>
      </c>
      <c r="F59" s="168">
        <v>2505.6</v>
      </c>
      <c r="G59" s="62"/>
      <c r="H59" s="63">
        <f t="shared" ref="H59:H60" si="3">F59*G59</f>
        <v>0</v>
      </c>
    </row>
    <row r="60" spans="2:8" ht="45.75" customHeight="1" thickBot="1" x14ac:dyDescent="0.4">
      <c r="B60" s="50">
        <v>18</v>
      </c>
      <c r="C60" s="58" t="s">
        <v>344</v>
      </c>
      <c r="D60" s="174" t="s">
        <v>403</v>
      </c>
      <c r="E60" s="53" t="s">
        <v>293</v>
      </c>
      <c r="F60" s="168">
        <v>1401.2</v>
      </c>
      <c r="G60" s="62"/>
      <c r="H60" s="63">
        <f t="shared" si="3"/>
        <v>0</v>
      </c>
    </row>
    <row r="61" spans="2:8" ht="18.75" thickBot="1" x14ac:dyDescent="0.4">
      <c r="B61" s="138"/>
      <c r="C61" s="139"/>
      <c r="D61" s="317" t="s">
        <v>202</v>
      </c>
      <c r="E61" s="321"/>
      <c r="F61" s="321"/>
      <c r="G61" s="321"/>
      <c r="H61" s="47">
        <f>SUM(H53:H60)</f>
        <v>0</v>
      </c>
    </row>
    <row r="62" spans="2:8" x14ac:dyDescent="0.35">
      <c r="B62" s="50"/>
      <c r="C62" s="49"/>
      <c r="D62" s="383" t="s">
        <v>345</v>
      </c>
      <c r="E62" s="384"/>
      <c r="F62" s="384"/>
      <c r="G62" s="384"/>
      <c r="H62" s="385"/>
    </row>
    <row r="63" spans="2:8" ht="24" customHeight="1" x14ac:dyDescent="0.35">
      <c r="B63" s="59">
        <v>19</v>
      </c>
      <c r="C63" s="60" t="s">
        <v>198</v>
      </c>
      <c r="D63" s="176" t="s">
        <v>311</v>
      </c>
      <c r="E63" s="53" t="s">
        <v>49</v>
      </c>
      <c r="F63" s="168">
        <v>6</v>
      </c>
      <c r="G63" s="62"/>
      <c r="H63" s="63">
        <f>F63*G63</f>
        <v>0</v>
      </c>
    </row>
    <row r="64" spans="2:8" ht="28.5" customHeight="1" x14ac:dyDescent="0.35">
      <c r="B64" s="64">
        <v>20</v>
      </c>
      <c r="C64" s="60" t="s">
        <v>346</v>
      </c>
      <c r="D64" s="41" t="s">
        <v>389</v>
      </c>
      <c r="E64" s="172" t="s">
        <v>49</v>
      </c>
      <c r="F64" s="168">
        <v>30</v>
      </c>
      <c r="G64" s="62"/>
      <c r="H64" s="63">
        <f t="shared" ref="H64:H66" si="4">F64*G64</f>
        <v>0</v>
      </c>
    </row>
    <row r="65" spans="2:8" ht="27" customHeight="1" x14ac:dyDescent="0.35">
      <c r="B65" s="59">
        <v>21</v>
      </c>
      <c r="C65" s="60" t="s">
        <v>347</v>
      </c>
      <c r="D65" s="41" t="s">
        <v>117</v>
      </c>
      <c r="E65" s="53" t="s">
        <v>49</v>
      </c>
      <c r="F65" s="168">
        <v>36</v>
      </c>
      <c r="G65" s="62"/>
      <c r="H65" s="63">
        <f t="shared" si="4"/>
        <v>0</v>
      </c>
    </row>
    <row r="66" spans="2:8" ht="29.25" customHeight="1" thickBot="1" x14ac:dyDescent="0.4">
      <c r="B66" s="64">
        <v>22</v>
      </c>
      <c r="C66" s="60" t="s">
        <v>348</v>
      </c>
      <c r="D66" s="41" t="s">
        <v>118</v>
      </c>
      <c r="E66" s="167" t="s">
        <v>103</v>
      </c>
      <c r="F66" s="168">
        <v>300</v>
      </c>
      <c r="G66" s="62"/>
      <c r="H66" s="63">
        <f t="shared" si="4"/>
        <v>0</v>
      </c>
    </row>
    <row r="67" spans="2:8" ht="18.75" thickBot="1" x14ac:dyDescent="0.4">
      <c r="B67" s="138"/>
      <c r="C67" s="139"/>
      <c r="D67" s="317" t="s">
        <v>203</v>
      </c>
      <c r="E67" s="321"/>
      <c r="F67" s="321"/>
      <c r="G67" s="321"/>
      <c r="H67" s="47">
        <f>SUM(H63:H66)</f>
        <v>0</v>
      </c>
    </row>
    <row r="68" spans="2:8" x14ac:dyDescent="0.35">
      <c r="B68" s="48"/>
      <c r="C68" s="49"/>
      <c r="D68" s="383" t="s">
        <v>349</v>
      </c>
      <c r="E68" s="384"/>
      <c r="F68" s="384"/>
      <c r="G68" s="384"/>
      <c r="H68" s="385"/>
    </row>
    <row r="69" spans="2:8" x14ac:dyDescent="0.35">
      <c r="B69" s="48"/>
      <c r="C69" s="49"/>
      <c r="D69" s="362" t="s">
        <v>119</v>
      </c>
      <c r="E69" s="363"/>
      <c r="F69" s="363"/>
      <c r="G69" s="363"/>
      <c r="H69" s="364"/>
    </row>
    <row r="70" spans="2:8" ht="204.75" customHeight="1" x14ac:dyDescent="0.35">
      <c r="B70" s="64">
        <v>23</v>
      </c>
      <c r="C70" s="60" t="s">
        <v>16</v>
      </c>
      <c r="D70" s="41" t="s">
        <v>120</v>
      </c>
      <c r="E70" s="177"/>
      <c r="F70" s="46">
        <v>1</v>
      </c>
      <c r="G70" s="178" t="s">
        <v>291</v>
      </c>
      <c r="H70" s="63"/>
    </row>
    <row r="71" spans="2:8" x14ac:dyDescent="0.35">
      <c r="B71" s="50"/>
      <c r="C71" s="49"/>
      <c r="D71" s="362" t="s">
        <v>121</v>
      </c>
      <c r="E71" s="363"/>
      <c r="F71" s="363"/>
      <c r="G71" s="363"/>
      <c r="H71" s="364"/>
    </row>
    <row r="72" spans="2:8" ht="119.25" customHeight="1" x14ac:dyDescent="0.35">
      <c r="B72" s="64">
        <v>24</v>
      </c>
      <c r="C72" s="60" t="s">
        <v>17</v>
      </c>
      <c r="D72" s="41" t="s">
        <v>404</v>
      </c>
      <c r="E72" s="167" t="s">
        <v>114</v>
      </c>
      <c r="F72" s="168">
        <v>252.8</v>
      </c>
      <c r="G72" s="62"/>
      <c r="H72" s="63">
        <f>F72*G72</f>
        <v>0</v>
      </c>
    </row>
    <row r="73" spans="2:8" ht="39" customHeight="1" x14ac:dyDescent="0.35">
      <c r="B73" s="59">
        <v>25</v>
      </c>
      <c r="C73" s="60" t="s">
        <v>18</v>
      </c>
      <c r="D73" s="41" t="s">
        <v>405</v>
      </c>
      <c r="E73" s="167" t="s">
        <v>103</v>
      </c>
      <c r="F73" s="168">
        <v>316</v>
      </c>
      <c r="G73" s="62"/>
      <c r="H73" s="63">
        <f t="shared" ref="H73:H78" si="5">F73*G73</f>
        <v>0</v>
      </c>
    </row>
    <row r="74" spans="2:8" ht="48.75" customHeight="1" x14ac:dyDescent="0.35">
      <c r="B74" s="64">
        <v>26</v>
      </c>
      <c r="C74" s="60" t="s">
        <v>19</v>
      </c>
      <c r="D74" s="41" t="s">
        <v>406</v>
      </c>
      <c r="E74" s="167" t="s">
        <v>114</v>
      </c>
      <c r="F74" s="168">
        <v>20.48</v>
      </c>
      <c r="G74" s="62"/>
      <c r="H74" s="63">
        <f t="shared" si="5"/>
        <v>0</v>
      </c>
    </row>
    <row r="75" spans="2:8" ht="71.25" customHeight="1" x14ac:dyDescent="0.35">
      <c r="B75" s="59">
        <v>27</v>
      </c>
      <c r="C75" s="60" t="s">
        <v>20</v>
      </c>
      <c r="D75" s="41" t="s">
        <v>407</v>
      </c>
      <c r="E75" s="167" t="s">
        <v>114</v>
      </c>
      <c r="F75" s="168">
        <v>31.6</v>
      </c>
      <c r="G75" s="62"/>
      <c r="H75" s="63">
        <f t="shared" si="5"/>
        <v>0</v>
      </c>
    </row>
    <row r="76" spans="2:8" ht="49.5" customHeight="1" x14ac:dyDescent="0.35">
      <c r="B76" s="64">
        <v>28</v>
      </c>
      <c r="C76" s="60" t="s">
        <v>21</v>
      </c>
      <c r="D76" s="41" t="s">
        <v>122</v>
      </c>
      <c r="E76" s="53" t="s">
        <v>293</v>
      </c>
      <c r="F76" s="168">
        <v>790</v>
      </c>
      <c r="G76" s="62"/>
      <c r="H76" s="63">
        <f t="shared" si="5"/>
        <v>0</v>
      </c>
    </row>
    <row r="77" spans="2:8" ht="57" customHeight="1" x14ac:dyDescent="0.35">
      <c r="B77" s="59">
        <v>29</v>
      </c>
      <c r="C77" s="60" t="s">
        <v>64</v>
      </c>
      <c r="D77" s="41" t="s">
        <v>408</v>
      </c>
      <c r="E77" s="167" t="s">
        <v>114</v>
      </c>
      <c r="F77" s="168">
        <v>200.72</v>
      </c>
      <c r="G77" s="62"/>
      <c r="H77" s="63">
        <f t="shared" si="5"/>
        <v>0</v>
      </c>
    </row>
    <row r="78" spans="2:8" ht="50.25" customHeight="1" x14ac:dyDescent="0.35">
      <c r="B78" s="64">
        <v>30</v>
      </c>
      <c r="C78" s="60" t="s">
        <v>66</v>
      </c>
      <c r="D78" s="41" t="s">
        <v>123</v>
      </c>
      <c r="E78" s="167" t="s">
        <v>114</v>
      </c>
      <c r="F78" s="168">
        <v>62.5</v>
      </c>
      <c r="G78" s="62"/>
      <c r="H78" s="63">
        <f t="shared" si="5"/>
        <v>0</v>
      </c>
    </row>
    <row r="79" spans="2:8" x14ac:dyDescent="0.35">
      <c r="B79" s="64"/>
      <c r="C79" s="175"/>
      <c r="D79" s="179" t="s">
        <v>279</v>
      </c>
      <c r="E79" s="359">
        <f>H70+H72+H73+H74+H75+H76+H77+H78</f>
        <v>0</v>
      </c>
      <c r="F79" s="360"/>
      <c r="G79" s="360"/>
      <c r="H79" s="361"/>
    </row>
    <row r="80" spans="2:8" x14ac:dyDescent="0.35">
      <c r="B80" s="50"/>
      <c r="C80" s="49"/>
      <c r="D80" s="362" t="s">
        <v>124</v>
      </c>
      <c r="E80" s="363"/>
      <c r="F80" s="363"/>
      <c r="G80" s="363"/>
      <c r="H80" s="364"/>
    </row>
    <row r="81" spans="2:8" ht="87" customHeight="1" x14ac:dyDescent="0.35">
      <c r="B81" s="64">
        <v>31</v>
      </c>
      <c r="C81" s="60" t="s">
        <v>97</v>
      </c>
      <c r="D81" s="41" t="s">
        <v>409</v>
      </c>
      <c r="E81" s="167" t="s">
        <v>49</v>
      </c>
      <c r="F81" s="168">
        <v>40</v>
      </c>
      <c r="G81" s="62"/>
      <c r="H81" s="63">
        <f>F81*G81</f>
        <v>0</v>
      </c>
    </row>
    <row r="82" spans="2:8" x14ac:dyDescent="0.35">
      <c r="B82" s="64"/>
      <c r="C82" s="175"/>
      <c r="D82" s="179" t="s">
        <v>280</v>
      </c>
      <c r="E82" s="359">
        <f>H81</f>
        <v>0</v>
      </c>
      <c r="F82" s="360"/>
      <c r="G82" s="360"/>
      <c r="H82" s="361"/>
    </row>
    <row r="83" spans="2:8" x14ac:dyDescent="0.35">
      <c r="B83" s="50"/>
      <c r="C83" s="49"/>
      <c r="D83" s="362" t="s">
        <v>125</v>
      </c>
      <c r="E83" s="363"/>
      <c r="F83" s="363"/>
      <c r="G83" s="363"/>
      <c r="H83" s="364"/>
    </row>
    <row r="84" spans="2:8" ht="67.5" customHeight="1" x14ac:dyDescent="0.35">
      <c r="B84" s="64">
        <v>32</v>
      </c>
      <c r="C84" s="60" t="s">
        <v>98</v>
      </c>
      <c r="D84" s="41" t="s">
        <v>126</v>
      </c>
      <c r="E84" s="167" t="s">
        <v>114</v>
      </c>
      <c r="F84" s="168">
        <v>20.48</v>
      </c>
      <c r="G84" s="62"/>
      <c r="H84" s="63">
        <f>F84*G84</f>
        <v>0</v>
      </c>
    </row>
    <row r="85" spans="2:8" x14ac:dyDescent="0.35">
      <c r="B85" s="64"/>
      <c r="C85" s="175"/>
      <c r="D85" s="179" t="s">
        <v>281</v>
      </c>
      <c r="E85" s="359">
        <f>H84</f>
        <v>0</v>
      </c>
      <c r="F85" s="360"/>
      <c r="G85" s="360"/>
      <c r="H85" s="361"/>
    </row>
    <row r="86" spans="2:8" x14ac:dyDescent="0.35">
      <c r="B86" s="50"/>
      <c r="C86" s="49"/>
      <c r="D86" s="362" t="s">
        <v>127</v>
      </c>
      <c r="E86" s="363"/>
      <c r="F86" s="363"/>
      <c r="G86" s="363"/>
      <c r="H86" s="364"/>
    </row>
    <row r="87" spans="2:8" ht="337.5" customHeight="1" x14ac:dyDescent="0.35">
      <c r="B87" s="64">
        <v>33</v>
      </c>
      <c r="C87" s="60" t="s">
        <v>350</v>
      </c>
      <c r="D87" s="41" t="s">
        <v>410</v>
      </c>
      <c r="E87" s="167" t="s">
        <v>49</v>
      </c>
      <c r="F87" s="168">
        <v>40</v>
      </c>
      <c r="G87" s="180" t="s">
        <v>291</v>
      </c>
      <c r="H87" s="63"/>
    </row>
    <row r="88" spans="2:8" ht="87" customHeight="1" x14ac:dyDescent="0.35">
      <c r="B88" s="64">
        <v>34</v>
      </c>
      <c r="C88" s="60" t="s">
        <v>351</v>
      </c>
      <c r="D88" s="41" t="s">
        <v>129</v>
      </c>
      <c r="E88" s="167" t="s">
        <v>49</v>
      </c>
      <c r="F88" s="168">
        <v>40</v>
      </c>
      <c r="G88" s="62"/>
      <c r="H88" s="63">
        <f>F88*G88</f>
        <v>0</v>
      </c>
    </row>
    <row r="89" spans="2:8" x14ac:dyDescent="0.35">
      <c r="B89" s="64"/>
      <c r="C89" s="175"/>
      <c r="D89" s="179" t="s">
        <v>282</v>
      </c>
      <c r="E89" s="359">
        <f>H87+H88</f>
        <v>0</v>
      </c>
      <c r="F89" s="360"/>
      <c r="G89" s="360"/>
      <c r="H89" s="361"/>
    </row>
    <row r="90" spans="2:8" x14ac:dyDescent="0.35">
      <c r="B90" s="64"/>
      <c r="C90" s="175"/>
      <c r="D90" s="179" t="s">
        <v>226</v>
      </c>
      <c r="E90" s="359">
        <f>E79+E82+E85+E89</f>
        <v>0</v>
      </c>
      <c r="F90" s="360"/>
      <c r="G90" s="360"/>
      <c r="H90" s="361"/>
    </row>
    <row r="91" spans="2:8" x14ac:dyDescent="0.35">
      <c r="B91" s="50"/>
      <c r="C91" s="49"/>
      <c r="D91" s="362" t="s">
        <v>130</v>
      </c>
      <c r="E91" s="363"/>
      <c r="F91" s="363"/>
      <c r="G91" s="363"/>
      <c r="H91" s="364"/>
    </row>
    <row r="92" spans="2:8" x14ac:dyDescent="0.35">
      <c r="B92" s="50"/>
      <c r="C92" s="49"/>
      <c r="D92" s="362" t="s">
        <v>131</v>
      </c>
      <c r="E92" s="363"/>
      <c r="F92" s="363"/>
      <c r="G92" s="363"/>
      <c r="H92" s="364"/>
    </row>
    <row r="93" spans="2:8" ht="66.75" customHeight="1" x14ac:dyDescent="0.35">
      <c r="B93" s="64">
        <v>35</v>
      </c>
      <c r="C93" s="60" t="s">
        <v>352</v>
      </c>
      <c r="D93" s="41" t="s">
        <v>132</v>
      </c>
      <c r="E93" s="53" t="s">
        <v>293</v>
      </c>
      <c r="F93" s="168">
        <v>950</v>
      </c>
      <c r="G93" s="62"/>
      <c r="H93" s="63">
        <f>F93*G93</f>
        <v>0</v>
      </c>
    </row>
    <row r="94" spans="2:8" ht="67.5" customHeight="1" x14ac:dyDescent="0.35">
      <c r="B94" s="64">
        <v>36</v>
      </c>
      <c r="C94" s="60" t="s">
        <v>353</v>
      </c>
      <c r="D94" s="41" t="s">
        <v>133</v>
      </c>
      <c r="E94" s="53" t="s">
        <v>293</v>
      </c>
      <c r="F94" s="168">
        <v>870</v>
      </c>
      <c r="G94" s="62"/>
      <c r="H94" s="63">
        <f t="shared" ref="H94:H100" si="6">F94*G94</f>
        <v>0</v>
      </c>
    </row>
    <row r="95" spans="2:8" ht="86.25" customHeight="1" x14ac:dyDescent="0.35">
      <c r="B95" s="64">
        <v>37</v>
      </c>
      <c r="C95" s="60" t="s">
        <v>354</v>
      </c>
      <c r="D95" s="41" t="s">
        <v>134</v>
      </c>
      <c r="E95" s="53" t="s">
        <v>293</v>
      </c>
      <c r="F95" s="168">
        <v>320</v>
      </c>
      <c r="G95" s="62"/>
      <c r="H95" s="63">
        <f t="shared" si="6"/>
        <v>0</v>
      </c>
    </row>
    <row r="96" spans="2:8" ht="69.75" customHeight="1" x14ac:dyDescent="0.35">
      <c r="B96" s="64">
        <v>38</v>
      </c>
      <c r="C96" s="60" t="s">
        <v>355</v>
      </c>
      <c r="D96" s="41" t="s">
        <v>135</v>
      </c>
      <c r="E96" s="53" t="s">
        <v>293</v>
      </c>
      <c r="F96" s="168">
        <v>890</v>
      </c>
      <c r="G96" s="62"/>
      <c r="H96" s="63">
        <f t="shared" si="6"/>
        <v>0</v>
      </c>
    </row>
    <row r="97" spans="2:8" ht="102.75" customHeight="1" x14ac:dyDescent="0.35">
      <c r="B97" s="64">
        <v>39</v>
      </c>
      <c r="C97" s="60" t="s">
        <v>356</v>
      </c>
      <c r="D97" s="41" t="s">
        <v>136</v>
      </c>
      <c r="E97" s="53" t="s">
        <v>293</v>
      </c>
      <c r="F97" s="168">
        <v>870</v>
      </c>
      <c r="G97" s="62"/>
      <c r="H97" s="63">
        <f t="shared" si="6"/>
        <v>0</v>
      </c>
    </row>
    <row r="98" spans="2:8" ht="66.75" customHeight="1" x14ac:dyDescent="0.35">
      <c r="B98" s="64">
        <v>40</v>
      </c>
      <c r="C98" s="60" t="s">
        <v>357</v>
      </c>
      <c r="D98" s="41" t="s">
        <v>137</v>
      </c>
      <c r="E98" s="167" t="s">
        <v>49</v>
      </c>
      <c r="F98" s="168">
        <v>40</v>
      </c>
      <c r="G98" s="62"/>
      <c r="H98" s="63">
        <f t="shared" si="6"/>
        <v>0</v>
      </c>
    </row>
    <row r="99" spans="2:8" ht="90" customHeight="1" x14ac:dyDescent="0.35">
      <c r="B99" s="64">
        <v>41</v>
      </c>
      <c r="C99" s="60" t="s">
        <v>358</v>
      </c>
      <c r="D99" s="41" t="s">
        <v>411</v>
      </c>
      <c r="E99" s="167" t="s">
        <v>139</v>
      </c>
      <c r="F99" s="168">
        <v>40</v>
      </c>
      <c r="G99" s="62"/>
      <c r="H99" s="63">
        <f t="shared" si="6"/>
        <v>0</v>
      </c>
    </row>
    <row r="100" spans="2:8" ht="199.5" customHeight="1" x14ac:dyDescent="0.35">
      <c r="B100" s="380">
        <v>42</v>
      </c>
      <c r="C100" s="377" t="s">
        <v>359</v>
      </c>
      <c r="D100" s="41" t="s">
        <v>140</v>
      </c>
      <c r="E100" s="167" t="s">
        <v>49</v>
      </c>
      <c r="F100" s="168">
        <v>1</v>
      </c>
      <c r="G100" s="62"/>
      <c r="H100" s="63">
        <f t="shared" si="6"/>
        <v>0</v>
      </c>
    </row>
    <row r="101" spans="2:8" x14ac:dyDescent="0.35">
      <c r="B101" s="381"/>
      <c r="C101" s="378"/>
      <c r="D101" s="362" t="s">
        <v>141</v>
      </c>
      <c r="E101" s="363"/>
      <c r="F101" s="363"/>
      <c r="G101" s="363"/>
      <c r="H101" s="364"/>
    </row>
    <row r="102" spans="2:8" ht="24" customHeight="1" x14ac:dyDescent="0.35">
      <c r="B102" s="381"/>
      <c r="C102" s="378"/>
      <c r="D102" s="41" t="s">
        <v>142</v>
      </c>
      <c r="E102" s="365"/>
      <c r="F102" s="366"/>
      <c r="G102" s="366"/>
      <c r="H102" s="367"/>
    </row>
    <row r="103" spans="2:8" ht="41.25" customHeight="1" x14ac:dyDescent="0.35">
      <c r="B103" s="381"/>
      <c r="C103" s="378"/>
      <c r="D103" s="41" t="s">
        <v>143</v>
      </c>
      <c r="E103" s="368"/>
      <c r="F103" s="369"/>
      <c r="G103" s="369"/>
      <c r="H103" s="370"/>
    </row>
    <row r="104" spans="2:8" ht="24" customHeight="1" x14ac:dyDescent="0.35">
      <c r="B104" s="381"/>
      <c r="C104" s="378"/>
      <c r="D104" s="41" t="s">
        <v>144</v>
      </c>
      <c r="E104" s="368"/>
      <c r="F104" s="369"/>
      <c r="G104" s="369"/>
      <c r="H104" s="370"/>
    </row>
    <row r="105" spans="2:8" ht="26.25" customHeight="1" x14ac:dyDescent="0.35">
      <c r="B105" s="381"/>
      <c r="C105" s="378"/>
      <c r="D105" s="41" t="s">
        <v>144</v>
      </c>
      <c r="E105" s="368"/>
      <c r="F105" s="369"/>
      <c r="G105" s="369"/>
      <c r="H105" s="370"/>
    </row>
    <row r="106" spans="2:8" ht="24.75" customHeight="1" x14ac:dyDescent="0.35">
      <c r="B106" s="381"/>
      <c r="C106" s="378"/>
      <c r="D106" s="41" t="s">
        <v>145</v>
      </c>
      <c r="E106" s="368"/>
      <c r="F106" s="369"/>
      <c r="G106" s="369"/>
      <c r="H106" s="370"/>
    </row>
    <row r="107" spans="2:8" ht="25.5" customHeight="1" x14ac:dyDescent="0.35">
      <c r="B107" s="381"/>
      <c r="C107" s="378"/>
      <c r="D107" s="41" t="s">
        <v>146</v>
      </c>
      <c r="E107" s="368"/>
      <c r="F107" s="369"/>
      <c r="G107" s="369"/>
      <c r="H107" s="370"/>
    </row>
    <row r="108" spans="2:8" ht="23.25" customHeight="1" x14ac:dyDescent="0.35">
      <c r="B108" s="381"/>
      <c r="C108" s="378"/>
      <c r="D108" s="41" t="s">
        <v>147</v>
      </c>
      <c r="E108" s="371"/>
      <c r="F108" s="372"/>
      <c r="G108" s="372"/>
      <c r="H108" s="373"/>
    </row>
    <row r="109" spans="2:8" x14ac:dyDescent="0.35">
      <c r="B109" s="381"/>
      <c r="C109" s="378"/>
      <c r="D109" s="362" t="s">
        <v>292</v>
      </c>
      <c r="E109" s="363"/>
      <c r="F109" s="363"/>
      <c r="G109" s="363"/>
      <c r="H109" s="364"/>
    </row>
    <row r="110" spans="2:8" ht="25.5" customHeight="1" x14ac:dyDescent="0.35">
      <c r="B110" s="381"/>
      <c r="C110" s="378"/>
      <c r="D110" s="41" t="s">
        <v>148</v>
      </c>
      <c r="E110" s="365"/>
      <c r="F110" s="366"/>
      <c r="G110" s="366"/>
      <c r="H110" s="367"/>
    </row>
    <row r="111" spans="2:8" ht="43.5" customHeight="1" x14ac:dyDescent="0.35">
      <c r="B111" s="381"/>
      <c r="C111" s="378"/>
      <c r="D111" s="41" t="s">
        <v>149</v>
      </c>
      <c r="E111" s="368"/>
      <c r="F111" s="369"/>
      <c r="G111" s="369"/>
      <c r="H111" s="370"/>
    </row>
    <row r="112" spans="2:8" ht="46.5" customHeight="1" x14ac:dyDescent="0.35">
      <c r="B112" s="382"/>
      <c r="C112" s="379"/>
      <c r="D112" s="41" t="s">
        <v>150</v>
      </c>
      <c r="E112" s="371"/>
      <c r="F112" s="372"/>
      <c r="G112" s="372"/>
      <c r="H112" s="373"/>
    </row>
    <row r="113" spans="1:10" ht="198" x14ac:dyDescent="0.35">
      <c r="B113" s="64">
        <v>43</v>
      </c>
      <c r="C113" s="60" t="s">
        <v>360</v>
      </c>
      <c r="D113" s="41" t="s">
        <v>151</v>
      </c>
      <c r="E113" s="167" t="s">
        <v>49</v>
      </c>
      <c r="F113" s="168">
        <v>40</v>
      </c>
      <c r="G113" s="181" t="s">
        <v>291</v>
      </c>
      <c r="H113" s="63"/>
    </row>
    <row r="114" spans="1:10" ht="46.5" customHeight="1" x14ac:dyDescent="0.35">
      <c r="B114" s="64">
        <v>44</v>
      </c>
      <c r="C114" s="60" t="s">
        <v>361</v>
      </c>
      <c r="D114" s="41" t="s">
        <v>152</v>
      </c>
      <c r="E114" s="167" t="s">
        <v>155</v>
      </c>
      <c r="F114" s="168">
        <v>1</v>
      </c>
      <c r="G114" s="62"/>
      <c r="H114" s="63">
        <f>F114*G114</f>
        <v>0</v>
      </c>
    </row>
    <row r="115" spans="1:10" ht="44.25" customHeight="1" x14ac:dyDescent="0.35">
      <c r="B115" s="64">
        <v>45</v>
      </c>
      <c r="C115" s="60" t="s">
        <v>362</v>
      </c>
      <c r="D115" s="41" t="s">
        <v>153</v>
      </c>
      <c r="E115" s="167" t="s">
        <v>49</v>
      </c>
      <c r="F115" s="168">
        <v>1</v>
      </c>
      <c r="G115" s="62"/>
      <c r="H115" s="63">
        <f>F115*G115</f>
        <v>0</v>
      </c>
    </row>
    <row r="116" spans="1:10" ht="18.75" thickBot="1" x14ac:dyDescent="0.4">
      <c r="B116" s="283"/>
      <c r="C116" s="146"/>
      <c r="D116" s="201" t="s">
        <v>238</v>
      </c>
      <c r="E116" s="356">
        <f>H93+H94+H95+H96+H97+H98+H99+H100+H113+H114+H115</f>
        <v>0</v>
      </c>
      <c r="F116" s="357"/>
      <c r="G116" s="357"/>
      <c r="H116" s="358"/>
    </row>
    <row r="117" spans="1:10" ht="18.75" thickBot="1" x14ac:dyDescent="0.4">
      <c r="B117" s="138"/>
      <c r="C117" s="260"/>
      <c r="D117" s="322" t="s">
        <v>211</v>
      </c>
      <c r="E117" s="323"/>
      <c r="F117" s="323"/>
      <c r="G117" s="323"/>
      <c r="H117" s="47">
        <f>E90+E116</f>
        <v>0</v>
      </c>
    </row>
    <row r="118" spans="1:10" s="67" customFormat="1" x14ac:dyDescent="0.35">
      <c r="B118" s="182"/>
      <c r="C118" s="69"/>
      <c r="D118" s="354" t="s">
        <v>35</v>
      </c>
      <c r="E118" s="355"/>
      <c r="F118" s="355"/>
      <c r="G118" s="355"/>
      <c r="H118" s="153"/>
      <c r="I118" s="2"/>
      <c r="J118" s="2"/>
    </row>
    <row r="119" spans="1:10" s="67" customFormat="1" x14ac:dyDescent="0.35">
      <c r="B119" s="183"/>
      <c r="C119" s="71"/>
      <c r="D119" s="72" t="s">
        <v>335</v>
      </c>
      <c r="E119" s="279"/>
      <c r="F119" s="184"/>
      <c r="G119" s="152"/>
      <c r="H119" s="154">
        <f>H32</f>
        <v>0</v>
      </c>
      <c r="I119" s="2"/>
      <c r="J119" s="2"/>
    </row>
    <row r="120" spans="1:10" s="67" customFormat="1" x14ac:dyDescent="0.35">
      <c r="B120" s="185"/>
      <c r="C120" s="49"/>
      <c r="D120" s="72" t="s">
        <v>12</v>
      </c>
      <c r="E120" s="279"/>
      <c r="F120" s="184"/>
      <c r="G120" s="152"/>
      <c r="H120" s="155">
        <f>H45</f>
        <v>0</v>
      </c>
      <c r="I120" s="2"/>
      <c r="J120" s="2"/>
    </row>
    <row r="121" spans="1:10" s="67" customFormat="1" x14ac:dyDescent="0.35">
      <c r="B121" s="186"/>
      <c r="C121" s="76"/>
      <c r="D121" s="72" t="s">
        <v>28</v>
      </c>
      <c r="E121" s="279"/>
      <c r="F121" s="184"/>
      <c r="G121" s="152"/>
      <c r="H121" s="155">
        <f>H51</f>
        <v>0</v>
      </c>
      <c r="I121" s="2"/>
      <c r="J121" s="2"/>
    </row>
    <row r="122" spans="1:10" s="67" customFormat="1" x14ac:dyDescent="0.35">
      <c r="B122" s="187"/>
      <c r="C122" s="78"/>
      <c r="D122" s="330" t="s">
        <v>363</v>
      </c>
      <c r="E122" s="331"/>
      <c r="F122" s="331"/>
      <c r="G122" s="331"/>
      <c r="H122" s="155">
        <f>H61</f>
        <v>0</v>
      </c>
      <c r="I122" s="2"/>
      <c r="J122" s="2"/>
    </row>
    <row r="123" spans="1:10" s="67" customFormat="1" x14ac:dyDescent="0.35">
      <c r="B123" s="77"/>
      <c r="C123" s="78"/>
      <c r="D123" s="330" t="s">
        <v>364</v>
      </c>
      <c r="E123" s="331"/>
      <c r="F123" s="331"/>
      <c r="G123" s="331"/>
      <c r="H123" s="155">
        <f>H67</f>
        <v>0</v>
      </c>
      <c r="I123" s="2"/>
      <c r="J123" s="2"/>
    </row>
    <row r="124" spans="1:10" ht="18.75" thickBot="1" x14ac:dyDescent="0.4">
      <c r="B124" s="188"/>
      <c r="C124" s="189"/>
      <c r="D124" s="386" t="s">
        <v>365</v>
      </c>
      <c r="E124" s="387"/>
      <c r="F124" s="387"/>
      <c r="G124" s="387"/>
      <c r="H124" s="156">
        <f>H117</f>
        <v>0</v>
      </c>
    </row>
    <row r="125" spans="1:10" ht="18.75" thickBot="1" x14ac:dyDescent="0.4">
      <c r="B125" s="107"/>
      <c r="C125" s="108"/>
      <c r="D125" s="334" t="s">
        <v>258</v>
      </c>
      <c r="E125" s="335"/>
      <c r="F125" s="335" t="s">
        <v>13</v>
      </c>
      <c r="G125" s="335"/>
      <c r="H125" s="83">
        <f>SUM(H119:H124)</f>
        <v>0</v>
      </c>
    </row>
    <row r="126" spans="1:10" ht="28.5" customHeight="1" thickBot="1" x14ac:dyDescent="0.4">
      <c r="A126" s="56"/>
      <c r="B126" s="84"/>
      <c r="C126" s="84"/>
      <c r="D126" s="85"/>
      <c r="E126" s="86"/>
      <c r="F126" s="86"/>
      <c r="G126" s="87"/>
      <c r="H126" s="190"/>
    </row>
    <row r="127" spans="1:10" ht="90" customHeight="1" thickBot="1" x14ac:dyDescent="0.4">
      <c r="B127" s="339" t="s">
        <v>380</v>
      </c>
      <c r="C127" s="340"/>
      <c r="D127" s="340"/>
      <c r="E127" s="340"/>
      <c r="F127" s="340"/>
      <c r="G127" s="340"/>
      <c r="H127" s="388"/>
    </row>
    <row r="128" spans="1:10" ht="35.1" customHeight="1" thickBot="1" x14ac:dyDescent="0.4">
      <c r="B128" s="342" t="s">
        <v>216</v>
      </c>
      <c r="C128" s="343"/>
      <c r="D128" s="343"/>
      <c r="E128" s="343"/>
      <c r="F128" s="343"/>
      <c r="G128" s="343"/>
      <c r="H128" s="389"/>
    </row>
    <row r="129" spans="2:8" ht="38.25" customHeight="1" x14ac:dyDescent="0.35">
      <c r="B129" s="311" t="s">
        <v>240</v>
      </c>
      <c r="C129" s="312"/>
      <c r="D129" s="312"/>
      <c r="E129" s="312"/>
      <c r="F129" s="312"/>
      <c r="G129" s="312"/>
      <c r="H129" s="395"/>
    </row>
    <row r="130" spans="2:8" ht="26.25" customHeight="1" x14ac:dyDescent="0.35">
      <c r="B130" s="3"/>
      <c r="C130" s="4"/>
      <c r="D130" s="303" t="s">
        <v>294</v>
      </c>
      <c r="E130" s="304"/>
      <c r="F130" s="304"/>
      <c r="G130" s="304"/>
      <c r="H130" s="390"/>
    </row>
    <row r="131" spans="2:8" ht="68.25" customHeight="1" x14ac:dyDescent="0.35">
      <c r="B131" s="5"/>
      <c r="C131" s="6" t="s">
        <v>295</v>
      </c>
      <c r="D131" s="297" t="s">
        <v>313</v>
      </c>
      <c r="E131" s="306"/>
      <c r="F131" s="306"/>
      <c r="G131" s="306"/>
      <c r="H131" s="391"/>
    </row>
    <row r="132" spans="2:8" ht="162" customHeight="1" x14ac:dyDescent="0.35">
      <c r="B132" s="5"/>
      <c r="C132" s="6" t="s">
        <v>296</v>
      </c>
      <c r="D132" s="297" t="s">
        <v>314</v>
      </c>
      <c r="E132" s="298"/>
      <c r="F132" s="298"/>
      <c r="G132" s="298"/>
      <c r="H132" s="375"/>
    </row>
    <row r="133" spans="2:8" ht="90.75" customHeight="1" x14ac:dyDescent="0.35">
      <c r="B133" s="7"/>
      <c r="C133" s="8" t="s">
        <v>297</v>
      </c>
      <c r="D133" s="295" t="s">
        <v>315</v>
      </c>
      <c r="E133" s="295"/>
      <c r="F133" s="295"/>
      <c r="G133" s="295"/>
      <c r="H133" s="374"/>
    </row>
    <row r="134" spans="2:8" s="12" customFormat="1" ht="77.25" customHeight="1" x14ac:dyDescent="0.35">
      <c r="B134" s="10"/>
      <c r="C134" s="11" t="s">
        <v>298</v>
      </c>
      <c r="D134" s="295" t="s">
        <v>374</v>
      </c>
      <c r="E134" s="295"/>
      <c r="F134" s="295"/>
      <c r="G134" s="295"/>
      <c r="H134" s="374"/>
    </row>
    <row r="135" spans="2:8" ht="163.5" customHeight="1" x14ac:dyDescent="0.35">
      <c r="B135" s="13"/>
      <c r="C135" s="8" t="s">
        <v>299</v>
      </c>
      <c r="D135" s="295" t="s">
        <v>375</v>
      </c>
      <c r="E135" s="295"/>
      <c r="F135" s="295"/>
      <c r="G135" s="295"/>
      <c r="H135" s="374"/>
    </row>
    <row r="136" spans="2:8" ht="105" customHeight="1" x14ac:dyDescent="0.35">
      <c r="B136" s="13"/>
      <c r="C136" s="8" t="s">
        <v>300</v>
      </c>
      <c r="D136" s="295" t="s">
        <v>376</v>
      </c>
      <c r="E136" s="295"/>
      <c r="F136" s="295"/>
      <c r="G136" s="295"/>
      <c r="H136" s="374"/>
    </row>
    <row r="137" spans="2:8" ht="50.25" customHeight="1" x14ac:dyDescent="0.35">
      <c r="B137" s="13"/>
      <c r="C137" s="8" t="s">
        <v>301</v>
      </c>
      <c r="D137" s="295" t="s">
        <v>316</v>
      </c>
      <c r="E137" s="295"/>
      <c r="F137" s="295"/>
      <c r="G137" s="295"/>
      <c r="H137" s="374"/>
    </row>
    <row r="138" spans="2:8" ht="72" customHeight="1" x14ac:dyDescent="0.35">
      <c r="B138" s="13"/>
      <c r="C138" s="8" t="s">
        <v>302</v>
      </c>
      <c r="D138" s="297" t="s">
        <v>377</v>
      </c>
      <c r="E138" s="298"/>
      <c r="F138" s="298"/>
      <c r="G138" s="298"/>
      <c r="H138" s="375"/>
    </row>
    <row r="139" spans="2:8" ht="90" customHeight="1" x14ac:dyDescent="0.35">
      <c r="B139" s="13"/>
      <c r="C139" s="14" t="s">
        <v>303</v>
      </c>
      <c r="D139" s="295" t="s">
        <v>378</v>
      </c>
      <c r="E139" s="295"/>
      <c r="F139" s="295"/>
      <c r="G139" s="295"/>
      <c r="H139" s="374"/>
    </row>
    <row r="140" spans="2:8" ht="54" customHeight="1" x14ac:dyDescent="0.35">
      <c r="B140" s="15"/>
      <c r="C140" s="8" t="s">
        <v>304</v>
      </c>
      <c r="D140" s="300" t="s">
        <v>334</v>
      </c>
      <c r="E140" s="301"/>
      <c r="F140" s="301"/>
      <c r="G140" s="301"/>
      <c r="H140" s="397"/>
    </row>
    <row r="141" spans="2:8" ht="198" customHeight="1" x14ac:dyDescent="0.35">
      <c r="B141" s="13"/>
      <c r="C141" s="8" t="s">
        <v>305</v>
      </c>
      <c r="D141" s="295" t="s">
        <v>317</v>
      </c>
      <c r="E141" s="295"/>
      <c r="F141" s="295"/>
      <c r="G141" s="295"/>
      <c r="H141" s="374"/>
    </row>
    <row r="142" spans="2:8" ht="159" customHeight="1" x14ac:dyDescent="0.35">
      <c r="B142" s="13"/>
      <c r="C142" s="8" t="s">
        <v>306</v>
      </c>
      <c r="D142" s="297" t="s">
        <v>318</v>
      </c>
      <c r="E142" s="298"/>
      <c r="F142" s="298"/>
      <c r="G142" s="298"/>
      <c r="H142" s="375"/>
    </row>
    <row r="143" spans="2:8" ht="108.75" customHeight="1" x14ac:dyDescent="0.35">
      <c r="B143" s="13"/>
      <c r="C143" s="8" t="s">
        <v>319</v>
      </c>
      <c r="D143" s="297" t="s">
        <v>320</v>
      </c>
      <c r="E143" s="298"/>
      <c r="F143" s="298"/>
      <c r="G143" s="298"/>
      <c r="H143" s="375"/>
    </row>
    <row r="144" spans="2:8" s="12" customFormat="1" ht="69.75" customHeight="1" x14ac:dyDescent="0.35">
      <c r="B144" s="16"/>
      <c r="C144" s="17" t="s">
        <v>321</v>
      </c>
      <c r="D144" s="297" t="s">
        <v>379</v>
      </c>
      <c r="E144" s="298"/>
      <c r="F144" s="298"/>
      <c r="G144" s="298"/>
      <c r="H144" s="375"/>
    </row>
    <row r="145" spans="2:9" ht="69" customHeight="1" thickBot="1" x14ac:dyDescent="0.4">
      <c r="B145" s="18"/>
      <c r="C145" s="19" t="s">
        <v>322</v>
      </c>
      <c r="D145" s="345" t="s">
        <v>323</v>
      </c>
      <c r="E145" s="345"/>
      <c r="F145" s="345"/>
      <c r="G145" s="345"/>
      <c r="H145" s="376"/>
    </row>
    <row r="146" spans="2:9" ht="22.5" customHeight="1" thickBot="1" x14ac:dyDescent="0.4">
      <c r="B146" s="20"/>
      <c r="C146" s="21"/>
      <c r="D146" s="191"/>
      <c r="E146" s="9"/>
      <c r="F146" s="9"/>
      <c r="G146" s="22"/>
      <c r="H146" s="93"/>
    </row>
    <row r="147" spans="2:9" ht="65.25" customHeight="1" x14ac:dyDescent="0.35">
      <c r="B147" s="24" t="s">
        <v>0</v>
      </c>
      <c r="C147" s="25" t="s">
        <v>1</v>
      </c>
      <c r="D147" s="26" t="s">
        <v>2</v>
      </c>
      <c r="E147" s="25" t="s">
        <v>324</v>
      </c>
      <c r="F147" s="27" t="s">
        <v>214</v>
      </c>
      <c r="G147" s="28" t="s">
        <v>325</v>
      </c>
      <c r="H147" s="29" t="s">
        <v>215</v>
      </c>
    </row>
    <row r="148" spans="2:9" ht="26.25" customHeight="1" x14ac:dyDescent="0.35">
      <c r="B148" s="3">
        <v>1</v>
      </c>
      <c r="C148" s="4">
        <v>2</v>
      </c>
      <c r="D148" s="30">
        <v>3</v>
      </c>
      <c r="E148" s="4">
        <v>4</v>
      </c>
      <c r="F148" s="31">
        <v>5</v>
      </c>
      <c r="G148" s="32">
        <v>6</v>
      </c>
      <c r="H148" s="292">
        <v>7</v>
      </c>
      <c r="I148" s="293"/>
    </row>
    <row r="149" spans="2:9" ht="21" customHeight="1" x14ac:dyDescent="0.35">
      <c r="B149" s="33"/>
      <c r="C149" s="34"/>
      <c r="D149" s="282" t="s">
        <v>326</v>
      </c>
      <c r="E149" s="35"/>
      <c r="F149" s="36"/>
      <c r="G149" s="37"/>
      <c r="H149" s="38"/>
    </row>
    <row r="150" spans="2:9" ht="32.25" customHeight="1" x14ac:dyDescent="0.35">
      <c r="B150" s="39"/>
      <c r="C150" s="40">
        <v>0.1</v>
      </c>
      <c r="D150" s="41" t="s">
        <v>327</v>
      </c>
      <c r="E150" s="42" t="s">
        <v>155</v>
      </c>
      <c r="F150" s="46">
        <v>1</v>
      </c>
      <c r="G150" s="44"/>
      <c r="H150" s="45">
        <f>F150*G150</f>
        <v>0</v>
      </c>
    </row>
    <row r="151" spans="2:9" ht="34.5" customHeight="1" x14ac:dyDescent="0.35">
      <c r="B151" s="39"/>
      <c r="C151" s="40">
        <v>0.2</v>
      </c>
      <c r="D151" s="41" t="s">
        <v>328</v>
      </c>
      <c r="E151" s="42" t="s">
        <v>155</v>
      </c>
      <c r="F151" s="46">
        <v>1</v>
      </c>
      <c r="G151" s="44"/>
      <c r="H151" s="45">
        <f t="shared" ref="H151:H155" si="7">F151*G151</f>
        <v>0</v>
      </c>
    </row>
    <row r="152" spans="2:9" ht="48" customHeight="1" x14ac:dyDescent="0.35">
      <c r="B152" s="39"/>
      <c r="C152" s="40">
        <v>0.3</v>
      </c>
      <c r="D152" s="41" t="s">
        <v>329</v>
      </c>
      <c r="E152" s="42" t="s">
        <v>155</v>
      </c>
      <c r="F152" s="46">
        <v>1</v>
      </c>
      <c r="G152" s="44"/>
      <c r="H152" s="45">
        <f t="shared" si="7"/>
        <v>0</v>
      </c>
    </row>
    <row r="153" spans="2:9" ht="32.25" customHeight="1" x14ac:dyDescent="0.35">
      <c r="B153" s="39"/>
      <c r="C153" s="40">
        <v>0.4</v>
      </c>
      <c r="D153" s="41" t="s">
        <v>330</v>
      </c>
      <c r="E153" s="42" t="s">
        <v>155</v>
      </c>
      <c r="F153" s="46">
        <v>1</v>
      </c>
      <c r="G153" s="44"/>
      <c r="H153" s="45">
        <f t="shared" si="7"/>
        <v>0</v>
      </c>
    </row>
    <row r="154" spans="2:9" ht="33.75" customHeight="1" x14ac:dyDescent="0.35">
      <c r="B154" s="39"/>
      <c r="C154" s="40">
        <v>0.5</v>
      </c>
      <c r="D154" s="41" t="s">
        <v>331</v>
      </c>
      <c r="E154" s="42" t="s">
        <v>155</v>
      </c>
      <c r="F154" s="46">
        <v>1</v>
      </c>
      <c r="G154" s="44"/>
      <c r="H154" s="45">
        <f t="shared" si="7"/>
        <v>0</v>
      </c>
    </row>
    <row r="155" spans="2:9" ht="49.5" customHeight="1" thickBot="1" x14ac:dyDescent="0.4">
      <c r="B155" s="126"/>
      <c r="C155" s="127">
        <v>0.6</v>
      </c>
      <c r="D155" s="141" t="s">
        <v>332</v>
      </c>
      <c r="E155" s="129" t="s">
        <v>155</v>
      </c>
      <c r="F155" s="135">
        <v>1</v>
      </c>
      <c r="G155" s="131"/>
      <c r="H155" s="132">
        <f t="shared" si="7"/>
        <v>0</v>
      </c>
    </row>
    <row r="156" spans="2:9" ht="18.75" thickBot="1" x14ac:dyDescent="0.4">
      <c r="B156" s="320" t="s">
        <v>333</v>
      </c>
      <c r="C156" s="318"/>
      <c r="D156" s="318"/>
      <c r="E156" s="318"/>
      <c r="F156" s="318"/>
      <c r="G156" s="319"/>
      <c r="H156" s="47">
        <f>SUM(H150:H155)</f>
        <v>0</v>
      </c>
    </row>
    <row r="157" spans="2:9" ht="22.5" customHeight="1" x14ac:dyDescent="0.35">
      <c r="B157" s="99"/>
      <c r="C157" s="71"/>
      <c r="D157" s="314" t="s">
        <v>3</v>
      </c>
      <c r="E157" s="315"/>
      <c r="F157" s="315"/>
      <c r="G157" s="315"/>
      <c r="H157" s="396"/>
    </row>
    <row r="158" spans="2:9" ht="30" customHeight="1" x14ac:dyDescent="0.35">
      <c r="B158" s="50">
        <v>1</v>
      </c>
      <c r="C158" s="51" t="s">
        <v>4</v>
      </c>
      <c r="D158" s="41" t="s">
        <v>101</v>
      </c>
      <c r="E158" s="53" t="s">
        <v>46</v>
      </c>
      <c r="F158" s="168">
        <v>0.3</v>
      </c>
      <c r="G158" s="62"/>
      <c r="H158" s="63">
        <f>F158*G158</f>
        <v>0</v>
      </c>
    </row>
    <row r="159" spans="2:9" ht="71.25" customHeight="1" x14ac:dyDescent="0.35">
      <c r="B159" s="50">
        <v>2</v>
      </c>
      <c r="C159" s="51" t="s">
        <v>5</v>
      </c>
      <c r="D159" s="41" t="s">
        <v>154</v>
      </c>
      <c r="E159" s="167" t="s">
        <v>155</v>
      </c>
      <c r="F159" s="168">
        <v>1</v>
      </c>
      <c r="G159" s="62"/>
      <c r="H159" s="63">
        <f t="shared" ref="H159:H166" si="8">F159*G159</f>
        <v>0</v>
      </c>
    </row>
    <row r="160" spans="2:9" ht="30.75" customHeight="1" x14ac:dyDescent="0.35">
      <c r="B160" s="50">
        <v>3</v>
      </c>
      <c r="C160" s="51" t="s">
        <v>23</v>
      </c>
      <c r="D160" s="41" t="s">
        <v>156</v>
      </c>
      <c r="E160" s="167" t="s">
        <v>155</v>
      </c>
      <c r="F160" s="168">
        <v>1</v>
      </c>
      <c r="G160" s="62"/>
      <c r="H160" s="63">
        <f t="shared" si="8"/>
        <v>0</v>
      </c>
    </row>
    <row r="161" spans="2:8" ht="70.5" customHeight="1" x14ac:dyDescent="0.35">
      <c r="B161" s="50">
        <v>4</v>
      </c>
      <c r="C161" s="51" t="s">
        <v>24</v>
      </c>
      <c r="D161" s="41" t="s">
        <v>157</v>
      </c>
      <c r="E161" s="53" t="s">
        <v>293</v>
      </c>
      <c r="F161" s="168">
        <v>100</v>
      </c>
      <c r="G161" s="62"/>
      <c r="H161" s="63">
        <f t="shared" si="8"/>
        <v>0</v>
      </c>
    </row>
    <row r="162" spans="2:8" ht="66.75" customHeight="1" x14ac:dyDescent="0.35">
      <c r="B162" s="50">
        <v>5</v>
      </c>
      <c r="C162" s="51" t="s">
        <v>25</v>
      </c>
      <c r="D162" s="41" t="s">
        <v>158</v>
      </c>
      <c r="E162" s="167" t="s">
        <v>103</v>
      </c>
      <c r="F162" s="168">
        <v>1700</v>
      </c>
      <c r="G162" s="62"/>
      <c r="H162" s="63">
        <f t="shared" si="8"/>
        <v>0</v>
      </c>
    </row>
    <row r="163" spans="2:8" ht="66" customHeight="1" x14ac:dyDescent="0.35">
      <c r="B163" s="50">
        <v>6</v>
      </c>
      <c r="C163" s="51" t="s">
        <v>73</v>
      </c>
      <c r="D163" s="41" t="s">
        <v>159</v>
      </c>
      <c r="E163" s="167" t="s">
        <v>103</v>
      </c>
      <c r="F163" s="168">
        <v>1005</v>
      </c>
      <c r="G163" s="62"/>
      <c r="H163" s="63">
        <f t="shared" si="8"/>
        <v>0</v>
      </c>
    </row>
    <row r="164" spans="2:8" ht="106.5" customHeight="1" x14ac:dyDescent="0.35">
      <c r="B164" s="50">
        <v>7</v>
      </c>
      <c r="C164" s="51" t="s">
        <v>75</v>
      </c>
      <c r="D164" s="41" t="s">
        <v>160</v>
      </c>
      <c r="E164" s="53" t="s">
        <v>49</v>
      </c>
      <c r="F164" s="168">
        <v>10</v>
      </c>
      <c r="G164" s="62"/>
      <c r="H164" s="63">
        <f t="shared" si="8"/>
        <v>0</v>
      </c>
    </row>
    <row r="165" spans="2:8" ht="69.75" customHeight="1" x14ac:dyDescent="0.35">
      <c r="B165" s="50">
        <v>8</v>
      </c>
      <c r="C165" s="51" t="s">
        <v>77</v>
      </c>
      <c r="D165" s="41" t="s">
        <v>161</v>
      </c>
      <c r="E165" s="53" t="s">
        <v>49</v>
      </c>
      <c r="F165" s="168">
        <v>11</v>
      </c>
      <c r="G165" s="62"/>
      <c r="H165" s="63">
        <f t="shared" si="8"/>
        <v>0</v>
      </c>
    </row>
    <row r="166" spans="2:8" ht="71.25" customHeight="1" thickBot="1" x14ac:dyDescent="0.4">
      <c r="B166" s="281">
        <v>9</v>
      </c>
      <c r="C166" s="133" t="s">
        <v>108</v>
      </c>
      <c r="D166" s="141" t="s">
        <v>162</v>
      </c>
      <c r="E166" s="134" t="s">
        <v>293</v>
      </c>
      <c r="F166" s="246">
        <v>400</v>
      </c>
      <c r="G166" s="161"/>
      <c r="H166" s="150">
        <f t="shared" si="8"/>
        <v>0</v>
      </c>
    </row>
    <row r="167" spans="2:8" ht="18.75" thickBot="1" x14ac:dyDescent="0.4">
      <c r="B167" s="138"/>
      <c r="C167" s="139"/>
      <c r="D167" s="317" t="s">
        <v>195</v>
      </c>
      <c r="E167" s="318"/>
      <c r="F167" s="318"/>
      <c r="G167" s="319"/>
      <c r="H167" s="47">
        <f>SUM(H158:H166)</f>
        <v>0</v>
      </c>
    </row>
    <row r="168" spans="2:8" ht="24" customHeight="1" x14ac:dyDescent="0.35">
      <c r="B168" s="99"/>
      <c r="C168" s="71"/>
      <c r="D168" s="314" t="s">
        <v>22</v>
      </c>
      <c r="E168" s="315"/>
      <c r="F168" s="315"/>
      <c r="G168" s="315"/>
      <c r="H168" s="396"/>
    </row>
    <row r="169" spans="2:8" ht="94.5" customHeight="1" x14ac:dyDescent="0.35">
      <c r="B169" s="50">
        <v>10</v>
      </c>
      <c r="C169" s="57" t="s">
        <v>6</v>
      </c>
      <c r="D169" s="41" t="s">
        <v>163</v>
      </c>
      <c r="E169" s="53" t="s">
        <v>114</v>
      </c>
      <c r="F169" s="168">
        <v>1010</v>
      </c>
      <c r="G169" s="169"/>
      <c r="H169" s="170">
        <f>F169*G169</f>
        <v>0</v>
      </c>
    </row>
    <row r="170" spans="2:8" ht="75" customHeight="1" x14ac:dyDescent="0.35">
      <c r="B170" s="50">
        <v>11</v>
      </c>
      <c r="C170" s="57" t="s">
        <v>7</v>
      </c>
      <c r="D170" s="41" t="s">
        <v>391</v>
      </c>
      <c r="E170" s="53" t="s">
        <v>103</v>
      </c>
      <c r="F170" s="168">
        <v>2830</v>
      </c>
      <c r="G170" s="169"/>
      <c r="H170" s="170">
        <f t="shared" ref="H170:H172" si="9">F170*G170</f>
        <v>0</v>
      </c>
    </row>
    <row r="171" spans="2:8" ht="72" customHeight="1" x14ac:dyDescent="0.35">
      <c r="B171" s="50">
        <v>12</v>
      </c>
      <c r="C171" s="57" t="s">
        <v>8</v>
      </c>
      <c r="D171" s="41" t="s">
        <v>390</v>
      </c>
      <c r="E171" s="167" t="s">
        <v>293</v>
      </c>
      <c r="F171" s="168">
        <v>497</v>
      </c>
      <c r="G171" s="169"/>
      <c r="H171" s="170">
        <f t="shared" si="9"/>
        <v>0</v>
      </c>
    </row>
    <row r="172" spans="2:8" ht="88.5" customHeight="1" x14ac:dyDescent="0.35">
      <c r="B172" s="50">
        <v>13</v>
      </c>
      <c r="C172" s="57" t="s">
        <v>26</v>
      </c>
      <c r="D172" s="41" t="s">
        <v>164</v>
      </c>
      <c r="E172" s="167" t="s">
        <v>49</v>
      </c>
      <c r="F172" s="168">
        <v>14</v>
      </c>
      <c r="G172" s="62"/>
      <c r="H172" s="170">
        <f t="shared" si="9"/>
        <v>0</v>
      </c>
    </row>
    <row r="173" spans="2:8" ht="50.25" customHeight="1" thickBot="1" x14ac:dyDescent="0.4">
      <c r="B173" s="50"/>
      <c r="C173" s="57"/>
      <c r="D173" s="41" t="s">
        <v>165</v>
      </c>
      <c r="E173" s="167"/>
      <c r="F173" s="168"/>
      <c r="G173" s="62"/>
      <c r="H173" s="170"/>
    </row>
    <row r="174" spans="2:8" ht="18.75" thickBot="1" x14ac:dyDescent="0.4">
      <c r="B174" s="262"/>
      <c r="C174" s="263"/>
      <c r="D174" s="398" t="s">
        <v>196</v>
      </c>
      <c r="E174" s="399"/>
      <c r="F174" s="399"/>
      <c r="G174" s="400"/>
      <c r="H174" s="264">
        <f>SUM(H169:H173)</f>
        <v>0</v>
      </c>
    </row>
    <row r="175" spans="2:8" ht="24" customHeight="1" x14ac:dyDescent="0.35">
      <c r="B175" s="50"/>
      <c r="C175" s="57"/>
      <c r="D175" s="401" t="s">
        <v>14</v>
      </c>
      <c r="E175" s="402"/>
      <c r="F175" s="402"/>
      <c r="G175" s="402"/>
      <c r="H175" s="403"/>
    </row>
    <row r="176" spans="2:8" ht="29.25" customHeight="1" x14ac:dyDescent="0.35">
      <c r="B176" s="404">
        <v>14</v>
      </c>
      <c r="C176" s="406" t="s">
        <v>9</v>
      </c>
      <c r="D176" s="171" t="s">
        <v>166</v>
      </c>
      <c r="E176" s="53" t="s">
        <v>293</v>
      </c>
      <c r="F176" s="168">
        <v>200</v>
      </c>
      <c r="G176" s="62"/>
      <c r="H176" s="63">
        <f>F176*G176</f>
        <v>0</v>
      </c>
    </row>
    <row r="177" spans="2:8" ht="48" customHeight="1" x14ac:dyDescent="0.35">
      <c r="B177" s="405"/>
      <c r="C177" s="407"/>
      <c r="D177" s="193" t="s">
        <v>392</v>
      </c>
      <c r="E177" s="408"/>
      <c r="F177" s="409"/>
      <c r="G177" s="409"/>
      <c r="H177" s="410"/>
    </row>
    <row r="178" spans="2:8" ht="25.5" customHeight="1" x14ac:dyDescent="0.35">
      <c r="B178" s="405"/>
      <c r="C178" s="407"/>
      <c r="D178" s="194" t="s">
        <v>167</v>
      </c>
      <c r="E178" s="411"/>
      <c r="F178" s="412"/>
      <c r="G178" s="412"/>
      <c r="H178" s="413"/>
    </row>
    <row r="179" spans="2:8" ht="25.5" customHeight="1" x14ac:dyDescent="0.35">
      <c r="B179" s="405"/>
      <c r="C179" s="407"/>
      <c r="D179" s="195" t="s">
        <v>168</v>
      </c>
      <c r="E179" s="411"/>
      <c r="F179" s="412"/>
      <c r="G179" s="412"/>
      <c r="H179" s="413"/>
    </row>
    <row r="180" spans="2:8" ht="28.5" customHeight="1" thickBot="1" x14ac:dyDescent="0.4">
      <c r="B180" s="405"/>
      <c r="C180" s="407"/>
      <c r="D180" s="265" t="s">
        <v>169</v>
      </c>
      <c r="E180" s="411"/>
      <c r="F180" s="412"/>
      <c r="G180" s="412"/>
      <c r="H180" s="413"/>
    </row>
    <row r="181" spans="2:8" ht="18.75" thickBot="1" x14ac:dyDescent="0.4">
      <c r="B181" s="138"/>
      <c r="C181" s="139"/>
      <c r="D181" s="317" t="s">
        <v>261</v>
      </c>
      <c r="E181" s="321"/>
      <c r="F181" s="321"/>
      <c r="G181" s="321"/>
      <c r="H181" s="47">
        <f>H176</f>
        <v>0</v>
      </c>
    </row>
    <row r="182" spans="2:8" x14ac:dyDescent="0.35">
      <c r="B182" s="66"/>
      <c r="C182" s="158"/>
      <c r="D182" s="414" t="s">
        <v>116</v>
      </c>
      <c r="E182" s="415"/>
      <c r="F182" s="415"/>
      <c r="G182" s="415"/>
      <c r="H182" s="416"/>
    </row>
    <row r="183" spans="2:8" ht="52.5" customHeight="1" x14ac:dyDescent="0.35">
      <c r="B183" s="50">
        <v>15</v>
      </c>
      <c r="C183" s="58" t="s">
        <v>198</v>
      </c>
      <c r="D183" s="174" t="s">
        <v>170</v>
      </c>
      <c r="E183" s="167" t="s">
        <v>293</v>
      </c>
      <c r="F183" s="168">
        <v>100</v>
      </c>
      <c r="G183" s="62"/>
      <c r="H183" s="63">
        <f>F183*G183</f>
        <v>0</v>
      </c>
    </row>
    <row r="184" spans="2:8" ht="85.5" customHeight="1" x14ac:dyDescent="0.35">
      <c r="B184" s="50">
        <v>16</v>
      </c>
      <c r="C184" s="58" t="s">
        <v>199</v>
      </c>
      <c r="D184" s="171" t="s">
        <v>412</v>
      </c>
      <c r="E184" s="173" t="s">
        <v>114</v>
      </c>
      <c r="F184" s="168">
        <v>655</v>
      </c>
      <c r="G184" s="62"/>
      <c r="H184" s="63">
        <f t="shared" ref="H184:H194" si="10">F184*G184</f>
        <v>0</v>
      </c>
    </row>
    <row r="185" spans="2:8" ht="85.5" customHeight="1" x14ac:dyDescent="0.35">
      <c r="B185" s="50">
        <v>17</v>
      </c>
      <c r="C185" s="58" t="s">
        <v>200</v>
      </c>
      <c r="D185" s="196" t="s">
        <v>413</v>
      </c>
      <c r="E185" s="197" t="s">
        <v>114</v>
      </c>
      <c r="F185" s="168">
        <v>370</v>
      </c>
      <c r="G185" s="62"/>
      <c r="H185" s="63">
        <f t="shared" si="10"/>
        <v>0</v>
      </c>
    </row>
    <row r="186" spans="2:8" ht="45.75" customHeight="1" x14ac:dyDescent="0.35">
      <c r="B186" s="50">
        <v>18</v>
      </c>
      <c r="C186" s="58" t="s">
        <v>201</v>
      </c>
      <c r="D186" s="58" t="s">
        <v>171</v>
      </c>
      <c r="E186" s="197"/>
      <c r="F186" s="168"/>
      <c r="G186" s="62"/>
      <c r="H186" s="63"/>
    </row>
    <row r="187" spans="2:8" ht="26.25" customHeight="1" x14ac:dyDescent="0.35">
      <c r="B187" s="50"/>
      <c r="C187" s="58"/>
      <c r="D187" s="198" t="s">
        <v>414</v>
      </c>
      <c r="E187" s="245" t="s">
        <v>103</v>
      </c>
      <c r="F187" s="246">
        <v>1700</v>
      </c>
      <c r="G187" s="161"/>
      <c r="H187" s="150">
        <f t="shared" si="10"/>
        <v>0</v>
      </c>
    </row>
    <row r="188" spans="2:8" ht="48" customHeight="1" x14ac:dyDescent="0.35">
      <c r="B188" s="50">
        <v>19</v>
      </c>
      <c r="C188" s="58" t="s">
        <v>241</v>
      </c>
      <c r="D188" s="269" t="s">
        <v>172</v>
      </c>
      <c r="E188" s="274"/>
      <c r="F188" s="275"/>
      <c r="G188" s="276"/>
      <c r="H188" s="277"/>
    </row>
    <row r="189" spans="2:8" ht="27" customHeight="1" x14ac:dyDescent="0.35">
      <c r="B189" s="50"/>
      <c r="C189" s="58"/>
      <c r="D189" s="196" t="s">
        <v>415</v>
      </c>
      <c r="E189" s="270" t="s">
        <v>103</v>
      </c>
      <c r="F189" s="271">
        <v>1700</v>
      </c>
      <c r="G189" s="272"/>
      <c r="H189" s="273">
        <f t="shared" si="10"/>
        <v>0</v>
      </c>
    </row>
    <row r="190" spans="2:8" ht="44.25" customHeight="1" x14ac:dyDescent="0.35">
      <c r="B190" s="50">
        <v>20</v>
      </c>
      <c r="C190" s="58" t="s">
        <v>242</v>
      </c>
      <c r="D190" s="196" t="s">
        <v>173</v>
      </c>
      <c r="E190" s="172" t="s">
        <v>103</v>
      </c>
      <c r="F190" s="168">
        <v>1700</v>
      </c>
      <c r="G190" s="62"/>
      <c r="H190" s="63">
        <f t="shared" si="10"/>
        <v>0</v>
      </c>
    </row>
    <row r="191" spans="2:8" ht="105.75" customHeight="1" x14ac:dyDescent="0.35">
      <c r="B191" s="50">
        <v>21</v>
      </c>
      <c r="C191" s="58" t="s">
        <v>243</v>
      </c>
      <c r="D191" s="196" t="s">
        <v>174</v>
      </c>
      <c r="E191" s="172" t="s">
        <v>103</v>
      </c>
      <c r="F191" s="168">
        <v>1005</v>
      </c>
      <c r="G191" s="62"/>
      <c r="H191" s="63">
        <f t="shared" si="10"/>
        <v>0</v>
      </c>
    </row>
    <row r="192" spans="2:8" ht="50.25" customHeight="1" x14ac:dyDescent="0.35">
      <c r="B192" s="50">
        <v>22</v>
      </c>
      <c r="C192" s="58" t="s">
        <v>244</v>
      </c>
      <c r="D192" s="199" t="s">
        <v>175</v>
      </c>
      <c r="E192" s="197" t="s">
        <v>114</v>
      </c>
      <c r="F192" s="168">
        <v>41</v>
      </c>
      <c r="G192" s="62"/>
      <c r="H192" s="63">
        <f t="shared" si="10"/>
        <v>0</v>
      </c>
    </row>
    <row r="193" spans="2:8" ht="85.5" customHeight="1" x14ac:dyDescent="0.35">
      <c r="B193" s="50">
        <v>23</v>
      </c>
      <c r="C193" s="58" t="s">
        <v>245</v>
      </c>
      <c r="D193" s="58" t="s">
        <v>176</v>
      </c>
      <c r="E193" s="53" t="s">
        <v>293</v>
      </c>
      <c r="F193" s="168">
        <v>425</v>
      </c>
      <c r="G193" s="62"/>
      <c r="H193" s="63">
        <f t="shared" si="10"/>
        <v>0</v>
      </c>
    </row>
    <row r="194" spans="2:8" ht="84.75" customHeight="1" thickBot="1" x14ac:dyDescent="0.4">
      <c r="B194" s="50">
        <v>24</v>
      </c>
      <c r="C194" s="58" t="s">
        <v>246</v>
      </c>
      <c r="D194" s="58" t="s">
        <v>177</v>
      </c>
      <c r="E194" s="53" t="s">
        <v>293</v>
      </c>
      <c r="F194" s="168">
        <v>400</v>
      </c>
      <c r="G194" s="62"/>
      <c r="H194" s="63">
        <f t="shared" si="10"/>
        <v>0</v>
      </c>
    </row>
    <row r="195" spans="2:8" ht="18.75" thickBot="1" x14ac:dyDescent="0.4">
      <c r="B195" s="50"/>
      <c r="C195" s="60"/>
      <c r="D195" s="417" t="s">
        <v>202</v>
      </c>
      <c r="E195" s="418"/>
      <c r="F195" s="418"/>
      <c r="G195" s="418"/>
      <c r="H195" s="47">
        <f>SUM(H183:H194)</f>
        <v>0</v>
      </c>
    </row>
    <row r="196" spans="2:8" x14ac:dyDescent="0.35">
      <c r="B196" s="48"/>
      <c r="C196" s="49"/>
      <c r="D196" s="383" t="s">
        <v>15</v>
      </c>
      <c r="E196" s="384"/>
      <c r="F196" s="384"/>
      <c r="G196" s="384"/>
      <c r="H196" s="385"/>
    </row>
    <row r="197" spans="2:8" ht="27.75" customHeight="1" x14ac:dyDescent="0.35">
      <c r="B197" s="59">
        <v>25</v>
      </c>
      <c r="C197" s="60" t="s">
        <v>16</v>
      </c>
      <c r="D197" s="176" t="s">
        <v>178</v>
      </c>
      <c r="E197" s="53" t="s">
        <v>49</v>
      </c>
      <c r="F197" s="168">
        <v>6</v>
      </c>
      <c r="G197" s="62"/>
      <c r="H197" s="63">
        <f>F197*G197</f>
        <v>0</v>
      </c>
    </row>
    <row r="198" spans="2:8" ht="28.5" customHeight="1" x14ac:dyDescent="0.35">
      <c r="B198" s="64">
        <v>26</v>
      </c>
      <c r="C198" s="60" t="s">
        <v>17</v>
      </c>
      <c r="D198" s="41" t="s">
        <v>393</v>
      </c>
      <c r="E198" s="172" t="s">
        <v>49</v>
      </c>
      <c r="F198" s="168">
        <v>17</v>
      </c>
      <c r="G198" s="62"/>
      <c r="H198" s="63">
        <f t="shared" ref="H198:H201" si="11">F198*G198</f>
        <v>0</v>
      </c>
    </row>
    <row r="199" spans="2:8" ht="30" customHeight="1" x14ac:dyDescent="0.35">
      <c r="B199" s="64">
        <v>27</v>
      </c>
      <c r="C199" s="60" t="s">
        <v>18</v>
      </c>
      <c r="D199" s="41" t="s">
        <v>179</v>
      </c>
      <c r="E199" s="167" t="s">
        <v>49</v>
      </c>
      <c r="F199" s="168">
        <v>4</v>
      </c>
      <c r="G199" s="62"/>
      <c r="H199" s="63">
        <f t="shared" si="11"/>
        <v>0</v>
      </c>
    </row>
    <row r="200" spans="2:8" ht="30" customHeight="1" x14ac:dyDescent="0.35">
      <c r="B200" s="59">
        <v>28</v>
      </c>
      <c r="C200" s="60" t="s">
        <v>19</v>
      </c>
      <c r="D200" s="41" t="s">
        <v>180</v>
      </c>
      <c r="E200" s="167" t="s">
        <v>49</v>
      </c>
      <c r="F200" s="168">
        <v>31</v>
      </c>
      <c r="G200" s="62"/>
      <c r="H200" s="63">
        <f t="shared" si="11"/>
        <v>0</v>
      </c>
    </row>
    <row r="201" spans="2:8" ht="32.25" customHeight="1" thickBot="1" x14ac:dyDescent="0.4">
      <c r="B201" s="283">
        <v>29</v>
      </c>
      <c r="C201" s="146" t="s">
        <v>20</v>
      </c>
      <c r="D201" s="141" t="s">
        <v>181</v>
      </c>
      <c r="E201" s="261" t="s">
        <v>103</v>
      </c>
      <c r="F201" s="246">
        <v>107.3</v>
      </c>
      <c r="G201" s="161"/>
      <c r="H201" s="150">
        <f t="shared" si="11"/>
        <v>0</v>
      </c>
    </row>
    <row r="202" spans="2:8" ht="18.75" thickBot="1" x14ac:dyDescent="0.4">
      <c r="B202" s="138"/>
      <c r="C202" s="151"/>
      <c r="D202" s="322" t="s">
        <v>203</v>
      </c>
      <c r="E202" s="323"/>
      <c r="F202" s="323"/>
      <c r="G202" s="323"/>
      <c r="H202" s="47">
        <f>SUM(H197:H201)</f>
        <v>0</v>
      </c>
    </row>
    <row r="203" spans="2:8" x14ac:dyDescent="0.35">
      <c r="B203" s="99"/>
      <c r="C203" s="71"/>
      <c r="D203" s="314" t="s">
        <v>204</v>
      </c>
      <c r="E203" s="315"/>
      <c r="F203" s="315"/>
      <c r="G203" s="315"/>
      <c r="H203" s="396"/>
    </row>
    <row r="204" spans="2:8" x14ac:dyDescent="0.35">
      <c r="B204" s="48"/>
      <c r="C204" s="49"/>
      <c r="D204" s="362" t="s">
        <v>119</v>
      </c>
      <c r="E204" s="363"/>
      <c r="F204" s="363"/>
      <c r="G204" s="363"/>
      <c r="H204" s="364"/>
    </row>
    <row r="205" spans="2:8" ht="194.25" customHeight="1" x14ac:dyDescent="0.35">
      <c r="B205" s="59">
        <v>30</v>
      </c>
      <c r="C205" s="60" t="s">
        <v>205</v>
      </c>
      <c r="D205" s="176" t="s">
        <v>120</v>
      </c>
      <c r="E205" s="172" t="s">
        <v>49</v>
      </c>
      <c r="F205" s="46">
        <v>1</v>
      </c>
      <c r="G205" s="200" t="s">
        <v>283</v>
      </c>
      <c r="H205" s="63"/>
    </row>
    <row r="206" spans="2:8" x14ac:dyDescent="0.35">
      <c r="B206" s="48"/>
      <c r="C206" s="49"/>
      <c r="D206" s="362" t="s">
        <v>121</v>
      </c>
      <c r="E206" s="363"/>
      <c r="F206" s="363"/>
      <c r="G206" s="363"/>
      <c r="H206" s="364"/>
    </row>
    <row r="207" spans="2:8" ht="129" customHeight="1" x14ac:dyDescent="0.35">
      <c r="B207" s="64">
        <v>31</v>
      </c>
      <c r="C207" s="60" t="s">
        <v>206</v>
      </c>
      <c r="D207" s="41" t="s">
        <v>416</v>
      </c>
      <c r="E207" s="172" t="s">
        <v>114</v>
      </c>
      <c r="F207" s="168">
        <v>67.84</v>
      </c>
      <c r="G207" s="62"/>
      <c r="H207" s="63">
        <f>F207*G207</f>
        <v>0</v>
      </c>
    </row>
    <row r="208" spans="2:8" ht="40.5" customHeight="1" x14ac:dyDescent="0.35">
      <c r="B208" s="64">
        <v>32</v>
      </c>
      <c r="C208" s="60" t="s">
        <v>207</v>
      </c>
      <c r="D208" s="41" t="s">
        <v>417</v>
      </c>
      <c r="E208" s="167" t="s">
        <v>103</v>
      </c>
      <c r="F208" s="168">
        <v>84.8</v>
      </c>
      <c r="G208" s="62"/>
      <c r="H208" s="63">
        <f t="shared" ref="H208:H213" si="12">F208*G208</f>
        <v>0</v>
      </c>
    </row>
    <row r="209" spans="1:8" ht="51" customHeight="1" x14ac:dyDescent="0.35">
      <c r="B209" s="59">
        <v>33</v>
      </c>
      <c r="C209" s="60" t="s">
        <v>208</v>
      </c>
      <c r="D209" s="41" t="s">
        <v>406</v>
      </c>
      <c r="E209" s="167" t="s">
        <v>114</v>
      </c>
      <c r="F209" s="168">
        <v>5.63</v>
      </c>
      <c r="G209" s="62"/>
      <c r="H209" s="63">
        <f t="shared" si="12"/>
        <v>0</v>
      </c>
    </row>
    <row r="210" spans="1:8" ht="70.5" customHeight="1" x14ac:dyDescent="0.35">
      <c r="B210" s="64">
        <v>34</v>
      </c>
      <c r="C210" s="60" t="s">
        <v>209</v>
      </c>
      <c r="D210" s="41" t="s">
        <v>407</v>
      </c>
      <c r="E210" s="167" t="s">
        <v>114</v>
      </c>
      <c r="F210" s="168">
        <v>8.48</v>
      </c>
      <c r="G210" s="62"/>
      <c r="H210" s="63">
        <f t="shared" si="12"/>
        <v>0</v>
      </c>
    </row>
    <row r="211" spans="1:8" ht="49.5" customHeight="1" x14ac:dyDescent="0.35">
      <c r="B211" s="64">
        <v>35</v>
      </c>
      <c r="C211" s="60" t="s">
        <v>210</v>
      </c>
      <c r="D211" s="41" t="s">
        <v>418</v>
      </c>
      <c r="E211" s="167" t="s">
        <v>293</v>
      </c>
      <c r="F211" s="168">
        <v>212</v>
      </c>
      <c r="G211" s="62"/>
      <c r="H211" s="63">
        <f t="shared" si="12"/>
        <v>0</v>
      </c>
    </row>
    <row r="212" spans="1:8" s="267" customFormat="1" ht="51.75" customHeight="1" x14ac:dyDescent="0.35">
      <c r="A212" s="2"/>
      <c r="B212" s="64">
        <v>36</v>
      </c>
      <c r="C212" s="60" t="s">
        <v>220</v>
      </c>
      <c r="D212" s="41" t="s">
        <v>408</v>
      </c>
      <c r="E212" s="167" t="s">
        <v>114</v>
      </c>
      <c r="F212" s="168">
        <v>53.73</v>
      </c>
      <c r="G212" s="62"/>
      <c r="H212" s="63">
        <f t="shared" si="12"/>
        <v>0</v>
      </c>
    </row>
    <row r="213" spans="1:8" s="267" customFormat="1" ht="49.5" customHeight="1" x14ac:dyDescent="0.35">
      <c r="A213" s="2"/>
      <c r="B213" s="64">
        <v>37</v>
      </c>
      <c r="C213" s="60" t="s">
        <v>221</v>
      </c>
      <c r="D213" s="41" t="s">
        <v>394</v>
      </c>
      <c r="E213" s="167" t="s">
        <v>114</v>
      </c>
      <c r="F213" s="168">
        <v>16.93</v>
      </c>
      <c r="G213" s="62"/>
      <c r="H213" s="63">
        <f t="shared" si="12"/>
        <v>0</v>
      </c>
    </row>
    <row r="214" spans="1:8" x14ac:dyDescent="0.35">
      <c r="B214" s="64"/>
      <c r="C214" s="60"/>
      <c r="D214" s="179" t="s">
        <v>279</v>
      </c>
      <c r="E214" s="359">
        <f>H207+H208+H209+H210+H211+H212+H213</f>
        <v>0</v>
      </c>
      <c r="F214" s="360"/>
      <c r="G214" s="360"/>
      <c r="H214" s="361"/>
    </row>
    <row r="215" spans="1:8" x14ac:dyDescent="0.35">
      <c r="B215" s="48"/>
      <c r="C215" s="49"/>
      <c r="D215" s="362" t="s">
        <v>124</v>
      </c>
      <c r="E215" s="363"/>
      <c r="F215" s="363"/>
      <c r="G215" s="363"/>
      <c r="H215" s="364"/>
    </row>
    <row r="216" spans="1:8" ht="86.25" customHeight="1" x14ac:dyDescent="0.35">
      <c r="B216" s="64">
        <v>38</v>
      </c>
      <c r="C216" s="60" t="s">
        <v>222</v>
      </c>
      <c r="D216" s="41" t="s">
        <v>409</v>
      </c>
      <c r="E216" s="167" t="s">
        <v>49</v>
      </c>
      <c r="F216" s="168">
        <v>11</v>
      </c>
      <c r="G216" s="62"/>
      <c r="H216" s="63">
        <f>F216*G216</f>
        <v>0</v>
      </c>
    </row>
    <row r="217" spans="1:8" x14ac:dyDescent="0.35">
      <c r="B217" s="64"/>
      <c r="C217" s="60"/>
      <c r="D217" s="179" t="s">
        <v>280</v>
      </c>
      <c r="E217" s="359">
        <f>H216</f>
        <v>0</v>
      </c>
      <c r="F217" s="360"/>
      <c r="G217" s="360"/>
      <c r="H217" s="361"/>
    </row>
    <row r="218" spans="1:8" x14ac:dyDescent="0.35">
      <c r="B218" s="48"/>
      <c r="C218" s="49"/>
      <c r="D218" s="362" t="s">
        <v>125</v>
      </c>
      <c r="E218" s="363"/>
      <c r="F218" s="363"/>
      <c r="G218" s="363"/>
      <c r="H218" s="364"/>
    </row>
    <row r="219" spans="1:8" ht="68.25" customHeight="1" x14ac:dyDescent="0.35">
      <c r="B219" s="64">
        <v>39</v>
      </c>
      <c r="C219" s="60" t="s">
        <v>223</v>
      </c>
      <c r="D219" s="41" t="s">
        <v>126</v>
      </c>
      <c r="E219" s="167" t="s">
        <v>114</v>
      </c>
      <c r="F219" s="168">
        <v>5.63</v>
      </c>
      <c r="G219" s="62"/>
      <c r="H219" s="63">
        <f>F219*G219</f>
        <v>0</v>
      </c>
    </row>
    <row r="220" spans="1:8" ht="51" customHeight="1" x14ac:dyDescent="0.35">
      <c r="B220" s="64">
        <v>40</v>
      </c>
      <c r="C220" s="60" t="s">
        <v>224</v>
      </c>
      <c r="D220" s="41" t="s">
        <v>182</v>
      </c>
      <c r="E220" s="167" t="s">
        <v>103</v>
      </c>
      <c r="F220" s="168">
        <v>145.6</v>
      </c>
      <c r="G220" s="62"/>
      <c r="H220" s="63">
        <f t="shared" ref="H220:H223" si="13">F220*G220</f>
        <v>0</v>
      </c>
    </row>
    <row r="221" spans="1:8" ht="53.25" customHeight="1" x14ac:dyDescent="0.35">
      <c r="B221" s="64">
        <v>41</v>
      </c>
      <c r="C221" s="60" t="s">
        <v>225</v>
      </c>
      <c r="D221" s="41" t="s">
        <v>183</v>
      </c>
      <c r="E221" s="167" t="s">
        <v>103</v>
      </c>
      <c r="F221" s="168">
        <v>30</v>
      </c>
      <c r="G221" s="62"/>
      <c r="H221" s="63">
        <f t="shared" si="13"/>
        <v>0</v>
      </c>
    </row>
    <row r="222" spans="1:8" ht="51" customHeight="1" x14ac:dyDescent="0.35">
      <c r="B222" s="64">
        <v>42</v>
      </c>
      <c r="C222" s="60" t="s">
        <v>227</v>
      </c>
      <c r="D222" s="41" t="s">
        <v>419</v>
      </c>
      <c r="E222" s="167" t="s">
        <v>103</v>
      </c>
      <c r="F222" s="168">
        <v>16</v>
      </c>
      <c r="G222" s="62"/>
      <c r="H222" s="63">
        <f t="shared" si="13"/>
        <v>0</v>
      </c>
    </row>
    <row r="223" spans="1:8" s="267" customFormat="1" ht="50.25" customHeight="1" x14ac:dyDescent="0.35">
      <c r="A223" s="2"/>
      <c r="B223" s="64">
        <v>43</v>
      </c>
      <c r="C223" s="60" t="s">
        <v>228</v>
      </c>
      <c r="D223" s="41" t="s">
        <v>420</v>
      </c>
      <c r="E223" s="167" t="s">
        <v>103</v>
      </c>
      <c r="F223" s="168">
        <v>16</v>
      </c>
      <c r="G223" s="62"/>
      <c r="H223" s="63">
        <f t="shared" si="13"/>
        <v>0</v>
      </c>
    </row>
    <row r="224" spans="1:8" x14ac:dyDescent="0.35">
      <c r="B224" s="64"/>
      <c r="C224" s="60"/>
      <c r="D224" s="179" t="s">
        <v>281</v>
      </c>
      <c r="E224" s="359">
        <f>H219+H220+H221+H222+H223</f>
        <v>0</v>
      </c>
      <c r="F224" s="360"/>
      <c r="G224" s="360"/>
      <c r="H224" s="361"/>
    </row>
    <row r="225" spans="2:8" x14ac:dyDescent="0.35">
      <c r="B225" s="48"/>
      <c r="C225" s="49"/>
      <c r="D225" s="362" t="s">
        <v>127</v>
      </c>
      <c r="E225" s="363"/>
      <c r="F225" s="363"/>
      <c r="G225" s="363"/>
      <c r="H225" s="364"/>
    </row>
    <row r="226" spans="2:8" ht="302.25" customHeight="1" x14ac:dyDescent="0.35">
      <c r="B226" s="64">
        <v>44</v>
      </c>
      <c r="C226" s="60" t="s">
        <v>229</v>
      </c>
      <c r="D226" s="41" t="s">
        <v>128</v>
      </c>
      <c r="E226" s="172" t="s">
        <v>49</v>
      </c>
      <c r="F226" s="168">
        <v>1</v>
      </c>
      <c r="G226" s="426" t="s">
        <v>283</v>
      </c>
      <c r="H226" s="63"/>
    </row>
    <row r="227" spans="2:8" ht="92.25" customHeight="1" x14ac:dyDescent="0.35">
      <c r="B227" s="64">
        <v>45</v>
      </c>
      <c r="C227" s="60" t="s">
        <v>230</v>
      </c>
      <c r="D227" s="41" t="s">
        <v>129</v>
      </c>
      <c r="E227" s="167" t="s">
        <v>49</v>
      </c>
      <c r="F227" s="168">
        <v>1</v>
      </c>
      <c r="G227" s="427"/>
      <c r="H227" s="63"/>
    </row>
    <row r="228" spans="2:8" ht="90.75" customHeight="1" x14ac:dyDescent="0.35">
      <c r="B228" s="64">
        <v>46</v>
      </c>
      <c r="C228" s="60" t="s">
        <v>231</v>
      </c>
      <c r="D228" s="41" t="s">
        <v>184</v>
      </c>
      <c r="E228" s="167" t="s">
        <v>49</v>
      </c>
      <c r="F228" s="168">
        <v>1</v>
      </c>
      <c r="G228" s="428"/>
      <c r="H228" s="63"/>
    </row>
    <row r="229" spans="2:8" x14ac:dyDescent="0.35">
      <c r="B229" s="64"/>
      <c r="C229" s="60"/>
      <c r="D229" s="179" t="s">
        <v>284</v>
      </c>
      <c r="E229" s="429"/>
      <c r="F229" s="430"/>
      <c r="G229" s="430"/>
      <c r="H229" s="361"/>
    </row>
    <row r="230" spans="2:8" x14ac:dyDescent="0.35">
      <c r="B230" s="64"/>
      <c r="C230" s="60"/>
      <c r="D230" s="179" t="s">
        <v>247</v>
      </c>
      <c r="E230" s="359">
        <f>E214+E217+E224+E229</f>
        <v>0</v>
      </c>
      <c r="F230" s="360"/>
      <c r="G230" s="360"/>
      <c r="H230" s="361"/>
    </row>
    <row r="231" spans="2:8" x14ac:dyDescent="0.35">
      <c r="B231" s="48"/>
      <c r="C231" s="49"/>
      <c r="D231" s="362" t="s">
        <v>185</v>
      </c>
      <c r="E231" s="363"/>
      <c r="F231" s="363"/>
      <c r="G231" s="363"/>
      <c r="H231" s="364"/>
    </row>
    <row r="232" spans="2:8" x14ac:dyDescent="0.35">
      <c r="B232" s="48"/>
      <c r="C232" s="49"/>
      <c r="D232" s="362" t="s">
        <v>186</v>
      </c>
      <c r="E232" s="363"/>
      <c r="F232" s="363"/>
      <c r="G232" s="363"/>
      <c r="H232" s="364"/>
    </row>
    <row r="233" spans="2:8" ht="69" customHeight="1" x14ac:dyDescent="0.35">
      <c r="B233" s="64">
        <v>47</v>
      </c>
      <c r="C233" s="60" t="s">
        <v>232</v>
      </c>
      <c r="D233" s="41" t="s">
        <v>337</v>
      </c>
      <c r="E233" s="53" t="s">
        <v>293</v>
      </c>
      <c r="F233" s="168">
        <v>260</v>
      </c>
      <c r="G233" s="62"/>
      <c r="H233" s="63">
        <f>F233*G233</f>
        <v>0</v>
      </c>
    </row>
    <row r="234" spans="2:8" ht="69" customHeight="1" x14ac:dyDescent="0.35">
      <c r="B234" s="64">
        <v>48</v>
      </c>
      <c r="C234" s="60" t="s">
        <v>233</v>
      </c>
      <c r="D234" s="41" t="s">
        <v>264</v>
      </c>
      <c r="E234" s="53" t="s">
        <v>293</v>
      </c>
      <c r="F234" s="168">
        <v>260</v>
      </c>
      <c r="G234" s="62"/>
      <c r="H234" s="63">
        <f t="shared" ref="H234:H241" si="14">F234*G234</f>
        <v>0</v>
      </c>
    </row>
    <row r="235" spans="2:8" ht="92.25" customHeight="1" x14ac:dyDescent="0.35">
      <c r="B235" s="64">
        <v>49</v>
      </c>
      <c r="C235" s="60" t="s">
        <v>234</v>
      </c>
      <c r="D235" s="41" t="s">
        <v>263</v>
      </c>
      <c r="E235" s="53" t="s">
        <v>293</v>
      </c>
      <c r="F235" s="168">
        <v>96</v>
      </c>
      <c r="G235" s="62"/>
      <c r="H235" s="63">
        <f t="shared" si="14"/>
        <v>0</v>
      </c>
    </row>
    <row r="236" spans="2:8" ht="54" customHeight="1" x14ac:dyDescent="0.35">
      <c r="B236" s="64">
        <v>50</v>
      </c>
      <c r="C236" s="60" t="s">
        <v>235</v>
      </c>
      <c r="D236" s="41" t="s">
        <v>262</v>
      </c>
      <c r="E236" s="53" t="s">
        <v>49</v>
      </c>
      <c r="F236" s="168">
        <v>11</v>
      </c>
      <c r="G236" s="62"/>
      <c r="H236" s="63">
        <f t="shared" si="14"/>
        <v>0</v>
      </c>
    </row>
    <row r="237" spans="2:8" ht="71.25" customHeight="1" x14ac:dyDescent="0.35">
      <c r="B237" s="64">
        <v>51</v>
      </c>
      <c r="C237" s="60" t="s">
        <v>236</v>
      </c>
      <c r="D237" s="41" t="s">
        <v>135</v>
      </c>
      <c r="E237" s="53" t="s">
        <v>293</v>
      </c>
      <c r="F237" s="168">
        <v>260</v>
      </c>
      <c r="G237" s="62"/>
      <c r="H237" s="63">
        <f t="shared" si="14"/>
        <v>0</v>
      </c>
    </row>
    <row r="238" spans="2:8" ht="105.75" customHeight="1" x14ac:dyDescent="0.35">
      <c r="B238" s="64">
        <v>52</v>
      </c>
      <c r="C238" s="60" t="s">
        <v>237</v>
      </c>
      <c r="D238" s="41" t="s">
        <v>136</v>
      </c>
      <c r="E238" s="53" t="s">
        <v>293</v>
      </c>
      <c r="F238" s="168">
        <v>236</v>
      </c>
      <c r="G238" s="62"/>
      <c r="H238" s="63">
        <f t="shared" si="14"/>
        <v>0</v>
      </c>
    </row>
    <row r="239" spans="2:8" ht="70.5" customHeight="1" x14ac:dyDescent="0.35">
      <c r="B239" s="64">
        <v>53</v>
      </c>
      <c r="C239" s="60" t="s">
        <v>248</v>
      </c>
      <c r="D239" s="41" t="s">
        <v>137</v>
      </c>
      <c r="E239" s="167" t="s">
        <v>49</v>
      </c>
      <c r="F239" s="168">
        <v>13</v>
      </c>
      <c r="G239" s="62"/>
      <c r="H239" s="63">
        <f t="shared" si="14"/>
        <v>0</v>
      </c>
    </row>
    <row r="240" spans="2:8" ht="86.25" customHeight="1" x14ac:dyDescent="0.35">
      <c r="B240" s="64">
        <v>54</v>
      </c>
      <c r="C240" s="60" t="s">
        <v>249</v>
      </c>
      <c r="D240" s="41" t="s">
        <v>138</v>
      </c>
      <c r="E240" s="167" t="s">
        <v>139</v>
      </c>
      <c r="F240" s="168">
        <v>36</v>
      </c>
      <c r="G240" s="62"/>
      <c r="H240" s="63">
        <f t="shared" si="14"/>
        <v>0</v>
      </c>
    </row>
    <row r="241" spans="2:8" ht="204" customHeight="1" x14ac:dyDescent="0.35">
      <c r="B241" s="64">
        <v>55</v>
      </c>
      <c r="C241" s="60" t="s">
        <v>250</v>
      </c>
      <c r="D241" s="41" t="s">
        <v>140</v>
      </c>
      <c r="E241" s="167" t="s">
        <v>49</v>
      </c>
      <c r="F241" s="168">
        <v>1</v>
      </c>
      <c r="G241" s="62"/>
      <c r="H241" s="63">
        <f t="shared" si="14"/>
        <v>0</v>
      </c>
    </row>
    <row r="242" spans="2:8" x14ac:dyDescent="0.35">
      <c r="B242" s="48"/>
      <c r="C242" s="49"/>
      <c r="D242" s="362" t="s">
        <v>187</v>
      </c>
      <c r="E242" s="363"/>
      <c r="F242" s="363"/>
      <c r="G242" s="363"/>
      <c r="H242" s="364"/>
    </row>
    <row r="243" spans="2:8" ht="28.5" customHeight="1" x14ac:dyDescent="0.35">
      <c r="B243" s="64"/>
      <c r="C243" s="60"/>
      <c r="D243" s="41" t="s">
        <v>265</v>
      </c>
      <c r="E243" s="365"/>
      <c r="F243" s="366"/>
      <c r="G243" s="366"/>
      <c r="H243" s="367"/>
    </row>
    <row r="244" spans="2:8" ht="48" customHeight="1" x14ac:dyDescent="0.35">
      <c r="B244" s="64"/>
      <c r="C244" s="60"/>
      <c r="D244" s="41" t="s">
        <v>143</v>
      </c>
      <c r="E244" s="368"/>
      <c r="F244" s="369"/>
      <c r="G244" s="369"/>
      <c r="H244" s="370"/>
    </row>
    <row r="245" spans="2:8" ht="28.5" customHeight="1" x14ac:dyDescent="0.35">
      <c r="B245" s="64"/>
      <c r="C245" s="60"/>
      <c r="D245" s="41" t="s">
        <v>266</v>
      </c>
      <c r="E245" s="368"/>
      <c r="F245" s="369"/>
      <c r="G245" s="369"/>
      <c r="H245" s="370"/>
    </row>
    <row r="246" spans="2:8" ht="27.75" customHeight="1" x14ac:dyDescent="0.35">
      <c r="B246" s="64"/>
      <c r="C246" s="60"/>
      <c r="D246" s="41" t="s">
        <v>267</v>
      </c>
      <c r="E246" s="368"/>
      <c r="F246" s="369"/>
      <c r="G246" s="369"/>
      <c r="H246" s="370"/>
    </row>
    <row r="247" spans="2:8" ht="32.25" customHeight="1" x14ac:dyDescent="0.35">
      <c r="B247" s="64"/>
      <c r="C247" s="60"/>
      <c r="D247" s="41" t="s">
        <v>145</v>
      </c>
      <c r="E247" s="368"/>
      <c r="F247" s="369"/>
      <c r="G247" s="369"/>
      <c r="H247" s="370"/>
    </row>
    <row r="248" spans="2:8" ht="33.75" customHeight="1" x14ac:dyDescent="0.35">
      <c r="B248" s="64"/>
      <c r="C248" s="60"/>
      <c r="D248" s="41" t="s">
        <v>146</v>
      </c>
      <c r="E248" s="368"/>
      <c r="F248" s="369"/>
      <c r="G248" s="369"/>
      <c r="H248" s="370"/>
    </row>
    <row r="249" spans="2:8" ht="31.5" customHeight="1" x14ac:dyDescent="0.35">
      <c r="B249" s="64"/>
      <c r="C249" s="60"/>
      <c r="D249" s="41" t="s">
        <v>188</v>
      </c>
      <c r="E249" s="371"/>
      <c r="F249" s="372"/>
      <c r="G249" s="372"/>
      <c r="H249" s="373"/>
    </row>
    <row r="250" spans="2:8" x14ac:dyDescent="0.35">
      <c r="B250" s="48"/>
      <c r="C250" s="49"/>
      <c r="D250" s="362" t="s">
        <v>189</v>
      </c>
      <c r="E250" s="363"/>
      <c r="F250" s="363"/>
      <c r="G250" s="363"/>
      <c r="H250" s="364"/>
    </row>
    <row r="251" spans="2:8" ht="26.25" customHeight="1" x14ac:dyDescent="0.35">
      <c r="B251" s="64"/>
      <c r="C251" s="60"/>
      <c r="D251" s="41" t="s">
        <v>148</v>
      </c>
      <c r="E251" s="365"/>
      <c r="F251" s="366"/>
      <c r="G251" s="366"/>
      <c r="H251" s="367"/>
    </row>
    <row r="252" spans="2:8" ht="45.75" customHeight="1" x14ac:dyDescent="0.35">
      <c r="B252" s="64"/>
      <c r="C252" s="60"/>
      <c r="D252" s="41" t="s">
        <v>149</v>
      </c>
      <c r="E252" s="368"/>
      <c r="F252" s="369"/>
      <c r="G252" s="369"/>
      <c r="H252" s="370"/>
    </row>
    <row r="253" spans="2:8" ht="48" customHeight="1" x14ac:dyDescent="0.35">
      <c r="B253" s="64"/>
      <c r="C253" s="60"/>
      <c r="D253" s="41" t="s">
        <v>150</v>
      </c>
      <c r="E253" s="371"/>
      <c r="F253" s="372"/>
      <c r="G253" s="372"/>
      <c r="H253" s="373"/>
    </row>
    <row r="254" spans="2:8" ht="198" customHeight="1" x14ac:dyDescent="0.35">
      <c r="B254" s="64">
        <v>56</v>
      </c>
      <c r="C254" s="60" t="s">
        <v>251</v>
      </c>
      <c r="D254" s="41" t="s">
        <v>190</v>
      </c>
      <c r="E254" s="167" t="s">
        <v>49</v>
      </c>
      <c r="F254" s="168">
        <v>11</v>
      </c>
      <c r="G254" s="181" t="s">
        <v>283</v>
      </c>
      <c r="H254" s="63"/>
    </row>
    <row r="255" spans="2:8" ht="50.25" customHeight="1" x14ac:dyDescent="0.35">
      <c r="B255" s="64">
        <v>57</v>
      </c>
      <c r="C255" s="60" t="s">
        <v>252</v>
      </c>
      <c r="D255" s="41" t="s">
        <v>152</v>
      </c>
      <c r="E255" s="167" t="s">
        <v>155</v>
      </c>
      <c r="F255" s="168">
        <v>1</v>
      </c>
      <c r="G255" s="62"/>
      <c r="H255" s="63">
        <f>F255*G255</f>
        <v>0</v>
      </c>
    </row>
    <row r="256" spans="2:8" ht="53.25" customHeight="1" x14ac:dyDescent="0.35">
      <c r="B256" s="64">
        <v>58</v>
      </c>
      <c r="C256" s="60" t="s">
        <v>253</v>
      </c>
      <c r="D256" s="41" t="s">
        <v>153</v>
      </c>
      <c r="E256" s="167" t="s">
        <v>49</v>
      </c>
      <c r="F256" s="168">
        <v>1</v>
      </c>
      <c r="G256" s="62"/>
      <c r="H256" s="63">
        <f>F256*G256</f>
        <v>0</v>
      </c>
    </row>
    <row r="257" spans="2:10" ht="18.75" thickBot="1" x14ac:dyDescent="0.4">
      <c r="B257" s="283"/>
      <c r="C257" s="146"/>
      <c r="D257" s="201" t="s">
        <v>238</v>
      </c>
      <c r="E257" s="356">
        <f>H233+H234+H235+H236+H237+H238+H239+H240+H241+H255+H256</f>
        <v>0</v>
      </c>
      <c r="F257" s="357"/>
      <c r="G257" s="357"/>
      <c r="H257" s="358"/>
    </row>
    <row r="258" spans="2:10" ht="18.75" thickBot="1" x14ac:dyDescent="0.4">
      <c r="B258" s="259"/>
      <c r="C258" s="151"/>
      <c r="D258" s="423" t="s">
        <v>239</v>
      </c>
      <c r="E258" s="424"/>
      <c r="F258" s="424"/>
      <c r="G258" s="425"/>
      <c r="H258" s="202">
        <f>E230+E257</f>
        <v>0</v>
      </c>
    </row>
    <row r="259" spans="2:10" ht="18.75" thickBot="1" x14ac:dyDescent="0.4">
      <c r="B259" s="284"/>
      <c r="C259" s="253"/>
      <c r="D259" s="254"/>
      <c r="E259" s="255"/>
      <c r="F259" s="256"/>
      <c r="G259" s="257"/>
      <c r="H259" s="258"/>
    </row>
    <row r="260" spans="2:10" s="67" customFormat="1" x14ac:dyDescent="0.35">
      <c r="B260" s="68"/>
      <c r="C260" s="69"/>
      <c r="D260" s="102" t="s">
        <v>37</v>
      </c>
      <c r="E260" s="103"/>
      <c r="F260" s="203"/>
      <c r="G260" s="163"/>
      <c r="H260" s="153"/>
      <c r="I260" s="2"/>
      <c r="J260" s="2"/>
    </row>
    <row r="261" spans="2:10" s="67" customFormat="1" x14ac:dyDescent="0.35">
      <c r="B261" s="70"/>
      <c r="C261" s="71"/>
      <c r="D261" s="72" t="s">
        <v>335</v>
      </c>
      <c r="E261" s="279"/>
      <c r="F261" s="184"/>
      <c r="G261" s="152"/>
      <c r="H261" s="154">
        <f>H156</f>
        <v>0</v>
      </c>
      <c r="I261" s="2"/>
      <c r="J261" s="2"/>
    </row>
    <row r="262" spans="2:10" s="67" customFormat="1" x14ac:dyDescent="0.35">
      <c r="B262" s="74"/>
      <c r="C262" s="49"/>
      <c r="D262" s="72" t="s">
        <v>12</v>
      </c>
      <c r="E262" s="279"/>
      <c r="F262" s="184"/>
      <c r="G262" s="152"/>
      <c r="H262" s="155">
        <f>H167</f>
        <v>0</v>
      </c>
      <c r="I262" s="2"/>
      <c r="J262" s="2"/>
    </row>
    <row r="263" spans="2:10" s="67" customFormat="1" x14ac:dyDescent="0.35">
      <c r="B263" s="75"/>
      <c r="C263" s="76"/>
      <c r="D263" s="72" t="s">
        <v>28</v>
      </c>
      <c r="E263" s="279"/>
      <c r="F263" s="184"/>
      <c r="G263" s="152"/>
      <c r="H263" s="155">
        <f>H174</f>
        <v>0</v>
      </c>
      <c r="I263" s="2"/>
      <c r="J263" s="2"/>
    </row>
    <row r="264" spans="2:10" s="67" customFormat="1" x14ac:dyDescent="0.35">
      <c r="B264" s="75"/>
      <c r="C264" s="76"/>
      <c r="D264" s="72" t="s">
        <v>29</v>
      </c>
      <c r="E264" s="279"/>
      <c r="F264" s="184"/>
      <c r="G264" s="152"/>
      <c r="H264" s="155">
        <f>H181</f>
        <v>0</v>
      </c>
      <c r="I264" s="2"/>
      <c r="J264" s="2"/>
    </row>
    <row r="265" spans="2:10" s="67" customFormat="1" x14ac:dyDescent="0.35">
      <c r="B265" s="77"/>
      <c r="C265" s="78"/>
      <c r="D265" s="330" t="s">
        <v>30</v>
      </c>
      <c r="E265" s="331"/>
      <c r="F265" s="331"/>
      <c r="G265" s="331"/>
      <c r="H265" s="155">
        <f>H195</f>
        <v>0</v>
      </c>
      <c r="I265" s="2"/>
      <c r="J265" s="2"/>
    </row>
    <row r="266" spans="2:10" s="67" customFormat="1" x14ac:dyDescent="0.35">
      <c r="B266" s="77"/>
      <c r="C266" s="78"/>
      <c r="D266" s="330" t="s">
        <v>31</v>
      </c>
      <c r="E266" s="331"/>
      <c r="F266" s="331"/>
      <c r="G266" s="331"/>
      <c r="H266" s="155">
        <f>H202</f>
        <v>0</v>
      </c>
      <c r="I266" s="2"/>
      <c r="J266" s="2"/>
    </row>
    <row r="267" spans="2:10" ht="18.75" thickBot="1" x14ac:dyDescent="0.4">
      <c r="B267" s="188"/>
      <c r="C267" s="204"/>
      <c r="D267" s="386" t="s">
        <v>212</v>
      </c>
      <c r="E267" s="387"/>
      <c r="F267" s="387"/>
      <c r="G267" s="387"/>
      <c r="H267" s="156">
        <f>H258</f>
        <v>0</v>
      </c>
    </row>
    <row r="268" spans="2:10" ht="18.75" thickBot="1" x14ac:dyDescent="0.4">
      <c r="B268" s="107"/>
      <c r="C268" s="82"/>
      <c r="D268" s="334" t="s">
        <v>259</v>
      </c>
      <c r="E268" s="335"/>
      <c r="F268" s="335" t="s">
        <v>13</v>
      </c>
      <c r="G268" s="335"/>
      <c r="H268" s="83">
        <f>SUM(H261:H267)</f>
        <v>0</v>
      </c>
    </row>
    <row r="269" spans="2:10" ht="18.75" customHeight="1" thickBot="1" x14ac:dyDescent="0.4">
      <c r="B269" s="109"/>
      <c r="C269" s="110"/>
      <c r="D269" s="111"/>
      <c r="E269" s="280"/>
      <c r="F269" s="205"/>
      <c r="G269" s="113"/>
      <c r="H269" s="88"/>
    </row>
    <row r="270" spans="2:10" s="67" customFormat="1" ht="18.75" thickBot="1" x14ac:dyDescent="0.4">
      <c r="B270" s="336" t="s">
        <v>39</v>
      </c>
      <c r="C270" s="337"/>
      <c r="D270" s="337"/>
      <c r="E270" s="337"/>
      <c r="F270" s="337"/>
      <c r="G270" s="337"/>
      <c r="H270" s="421"/>
      <c r="I270" s="2"/>
      <c r="J270" s="2"/>
    </row>
    <row r="271" spans="2:10" ht="18.75" thickBot="1" x14ac:dyDescent="0.4">
      <c r="B271" s="419">
        <v>1</v>
      </c>
      <c r="C271" s="422"/>
      <c r="D271" s="326" t="s">
        <v>36</v>
      </c>
      <c r="E271" s="327"/>
      <c r="F271" s="327" t="s">
        <v>13</v>
      </c>
      <c r="G271" s="327"/>
      <c r="H271" s="83">
        <f>H125</f>
        <v>0</v>
      </c>
    </row>
    <row r="272" spans="2:10" ht="18.75" thickBot="1" x14ac:dyDescent="0.4">
      <c r="B272" s="419">
        <v>2</v>
      </c>
      <c r="C272" s="422"/>
      <c r="D272" s="326" t="s">
        <v>38</v>
      </c>
      <c r="E272" s="327"/>
      <c r="F272" s="327" t="s">
        <v>13</v>
      </c>
      <c r="G272" s="327"/>
      <c r="H272" s="162">
        <f>H268</f>
        <v>0</v>
      </c>
    </row>
    <row r="273" spans="2:8" ht="18.75" thickBot="1" x14ac:dyDescent="0.4">
      <c r="B273" s="419"/>
      <c r="C273" s="420"/>
      <c r="D273" s="328" t="s">
        <v>260</v>
      </c>
      <c r="E273" s="329"/>
      <c r="F273" s="329"/>
      <c r="G273" s="329"/>
      <c r="H273" s="83">
        <f>H271+H272</f>
        <v>0</v>
      </c>
    </row>
    <row r="274" spans="2:8" ht="12.75" customHeight="1" x14ac:dyDescent="0.35"/>
    <row r="276" spans="2:8" x14ac:dyDescent="0.35">
      <c r="D276" s="115" t="s">
        <v>255</v>
      </c>
      <c r="E276" s="116"/>
      <c r="F276" s="207"/>
      <c r="G276" s="118"/>
      <c r="H276" s="119"/>
    </row>
    <row r="277" spans="2:8" x14ac:dyDescent="0.35">
      <c r="D277" s="115" t="s">
        <v>256</v>
      </c>
      <c r="E277" s="116"/>
      <c r="F277" s="207"/>
      <c r="G277" s="118"/>
      <c r="H277" s="119"/>
    </row>
    <row r="278" spans="2:8" x14ac:dyDescent="0.35">
      <c r="D278" s="115" t="s">
        <v>257</v>
      </c>
      <c r="E278" s="116"/>
      <c r="F278" s="207"/>
      <c r="G278" s="118"/>
      <c r="H278" s="119"/>
    </row>
  </sheetData>
  <sheetProtection algorithmName="SHA-512" hashValue="4Af10xPy4IOYVT39JhAcahvYkFG4NIj+h3f/CSz4fuEWWfae3f7PHV4hG5SAtvC7Qjnsep6K3BFsa/OzFpXxHw==" saltValue="ySg49ReQMuQIr6hamY1AKQ==" spinCount="100000" sheet="1" objects="1" scenarios="1"/>
  <mergeCells count="118">
    <mergeCell ref="D204:H204"/>
    <mergeCell ref="D206:H206"/>
    <mergeCell ref="E214:H214"/>
    <mergeCell ref="D215:H215"/>
    <mergeCell ref="E217:H217"/>
    <mergeCell ref="E257:H257"/>
    <mergeCell ref="D265:G265"/>
    <mergeCell ref="B272:C272"/>
    <mergeCell ref="D272:G272"/>
    <mergeCell ref="E243:H249"/>
    <mergeCell ref="E251:H253"/>
    <mergeCell ref="E230:H230"/>
    <mergeCell ref="D231:H231"/>
    <mergeCell ref="D232:H232"/>
    <mergeCell ref="D242:H242"/>
    <mergeCell ref="D250:H250"/>
    <mergeCell ref="D218:H218"/>
    <mergeCell ref="E224:H224"/>
    <mergeCell ref="D225:H225"/>
    <mergeCell ref="G226:G228"/>
    <mergeCell ref="E229:H229"/>
    <mergeCell ref="B273:C273"/>
    <mergeCell ref="D273:G273"/>
    <mergeCell ref="D266:G266"/>
    <mergeCell ref="D267:G267"/>
    <mergeCell ref="D268:G268"/>
    <mergeCell ref="B270:H270"/>
    <mergeCell ref="B271:C271"/>
    <mergeCell ref="D271:G271"/>
    <mergeCell ref="D258:G258"/>
    <mergeCell ref="D174:G174"/>
    <mergeCell ref="D175:H175"/>
    <mergeCell ref="B176:B180"/>
    <mergeCell ref="C176:C180"/>
    <mergeCell ref="E177:H180"/>
    <mergeCell ref="D181:G181"/>
    <mergeCell ref="D182:H182"/>
    <mergeCell ref="D196:H196"/>
    <mergeCell ref="D203:H203"/>
    <mergeCell ref="D195:G195"/>
    <mergeCell ref="D202:G202"/>
    <mergeCell ref="D133:H133"/>
    <mergeCell ref="D157:H157"/>
    <mergeCell ref="D135:H135"/>
    <mergeCell ref="D136:H136"/>
    <mergeCell ref="D137:H137"/>
    <mergeCell ref="D138:H138"/>
    <mergeCell ref="B129:H129"/>
    <mergeCell ref="D168:H168"/>
    <mergeCell ref="D167:G167"/>
    <mergeCell ref="D139:H139"/>
    <mergeCell ref="D140:H140"/>
    <mergeCell ref="D141:H141"/>
    <mergeCell ref="D142:H142"/>
    <mergeCell ref="D130:H130"/>
    <mergeCell ref="D131:H131"/>
    <mergeCell ref="D132:H132"/>
    <mergeCell ref="D134:H134"/>
    <mergeCell ref="D143:H143"/>
    <mergeCell ref="D144:H144"/>
    <mergeCell ref="D145:H145"/>
    <mergeCell ref="B156:G156"/>
    <mergeCell ref="D122:G122"/>
    <mergeCell ref="D123:G123"/>
    <mergeCell ref="D124:G124"/>
    <mergeCell ref="D125:G125"/>
    <mergeCell ref="B127:H127"/>
    <mergeCell ref="B128:H128"/>
    <mergeCell ref="B1:H1"/>
    <mergeCell ref="B2:H2"/>
    <mergeCell ref="D4:H4"/>
    <mergeCell ref="D5:H5"/>
    <mergeCell ref="D68:H68"/>
    <mergeCell ref="D69:H69"/>
    <mergeCell ref="D71:H71"/>
    <mergeCell ref="D52:H52"/>
    <mergeCell ref="B3:H3"/>
    <mergeCell ref="D33:H33"/>
    <mergeCell ref="D46:H46"/>
    <mergeCell ref="D11:H11"/>
    <mergeCell ref="D12:H12"/>
    <mergeCell ref="D13:H13"/>
    <mergeCell ref="D14:H14"/>
    <mergeCell ref="D6:H6"/>
    <mergeCell ref="D7:H7"/>
    <mergeCell ref="D8:H8"/>
    <mergeCell ref="D9:H9"/>
    <mergeCell ref="D10:H10"/>
    <mergeCell ref="D15:H15"/>
    <mergeCell ref="D16:H16"/>
    <mergeCell ref="D17:H17"/>
    <mergeCell ref="D18:H18"/>
    <mergeCell ref="D92:H92"/>
    <mergeCell ref="D101:H101"/>
    <mergeCell ref="D109:H109"/>
    <mergeCell ref="D19:H19"/>
    <mergeCell ref="B32:G32"/>
    <mergeCell ref="C100:C112"/>
    <mergeCell ref="B100:B112"/>
    <mergeCell ref="D45:G45"/>
    <mergeCell ref="D51:G51"/>
    <mergeCell ref="D61:G61"/>
    <mergeCell ref="D67:G67"/>
    <mergeCell ref="D62:H62"/>
    <mergeCell ref="E116:H116"/>
    <mergeCell ref="D118:G118"/>
    <mergeCell ref="D117:G117"/>
    <mergeCell ref="E79:H79"/>
    <mergeCell ref="D80:H80"/>
    <mergeCell ref="E82:H82"/>
    <mergeCell ref="D83:H83"/>
    <mergeCell ref="E85:H85"/>
    <mergeCell ref="D86:H86"/>
    <mergeCell ref="E89:H89"/>
    <mergeCell ref="E90:H90"/>
    <mergeCell ref="D91:H91"/>
    <mergeCell ref="E102:H108"/>
    <mergeCell ref="E110:H112"/>
  </mergeCells>
  <pageMargins left="0.70866141732283472" right="0.70866141732283472" top="0.74803149606299213" bottom="0.74803149606299213" header="0.31496062992125984" footer="0.31496062992125984"/>
  <pageSetup paperSize="9" scale="68"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K75"/>
  <sheetViews>
    <sheetView view="pageBreakPreview" zoomScaleNormal="100" zoomScaleSheetLayoutView="100" workbookViewId="0">
      <selection activeCell="D5" sqref="D5:H5"/>
    </sheetView>
  </sheetViews>
  <sheetFormatPr defaultColWidth="11.42578125" defaultRowHeight="18" x14ac:dyDescent="0.35"/>
  <cols>
    <col min="1" max="1" width="5.42578125" style="2" customWidth="1"/>
    <col min="2" max="2" width="6.140625" style="114" customWidth="1"/>
    <col min="3" max="3" width="7" style="114" customWidth="1"/>
    <col min="4" max="4" width="51" style="231" customWidth="1"/>
    <col min="5" max="5" width="11" style="232" customWidth="1"/>
    <col min="6" max="6" width="13.5703125" style="122" customWidth="1"/>
    <col min="7" max="7" width="13.140625" style="233" customWidth="1"/>
    <col min="8" max="8" width="21" style="234" customWidth="1"/>
    <col min="9" max="16384" width="11.42578125" style="2"/>
  </cols>
  <sheetData>
    <row r="1" spans="2:8" ht="90" customHeight="1" thickBot="1" x14ac:dyDescent="0.4">
      <c r="B1" s="339" t="s">
        <v>380</v>
      </c>
      <c r="C1" s="340"/>
      <c r="D1" s="340"/>
      <c r="E1" s="340"/>
      <c r="F1" s="340"/>
      <c r="G1" s="340"/>
      <c r="H1" s="341"/>
    </row>
    <row r="2" spans="2:8" ht="35.1" customHeight="1" thickBot="1" x14ac:dyDescent="0.4">
      <c r="B2" s="342" t="s">
        <v>216</v>
      </c>
      <c r="C2" s="343"/>
      <c r="D2" s="343"/>
      <c r="E2" s="343"/>
      <c r="F2" s="343"/>
      <c r="G2" s="343"/>
      <c r="H2" s="344"/>
    </row>
    <row r="3" spans="2:8" ht="38.25" customHeight="1" x14ac:dyDescent="0.35">
      <c r="B3" s="311" t="s">
        <v>268</v>
      </c>
      <c r="C3" s="312"/>
      <c r="D3" s="312"/>
      <c r="E3" s="312"/>
      <c r="F3" s="312"/>
      <c r="G3" s="312"/>
      <c r="H3" s="313"/>
    </row>
    <row r="4" spans="2:8" ht="26.25" customHeight="1" x14ac:dyDescent="0.35">
      <c r="B4" s="3"/>
      <c r="C4" s="4"/>
      <c r="D4" s="303" t="s">
        <v>294</v>
      </c>
      <c r="E4" s="304"/>
      <c r="F4" s="304"/>
      <c r="G4" s="304"/>
      <c r="H4" s="305"/>
    </row>
    <row r="5" spans="2:8" ht="71.25" customHeight="1" x14ac:dyDescent="0.35">
      <c r="B5" s="5"/>
      <c r="C5" s="6" t="s">
        <v>295</v>
      </c>
      <c r="D5" s="297" t="s">
        <v>313</v>
      </c>
      <c r="E5" s="306"/>
      <c r="F5" s="306"/>
      <c r="G5" s="306"/>
      <c r="H5" s="307"/>
    </row>
    <row r="6" spans="2:8" ht="165" customHeight="1" x14ac:dyDescent="0.35">
      <c r="B6" s="5"/>
      <c r="C6" s="6" t="s">
        <v>296</v>
      </c>
      <c r="D6" s="297" t="s">
        <v>314</v>
      </c>
      <c r="E6" s="298"/>
      <c r="F6" s="298"/>
      <c r="G6" s="298"/>
      <c r="H6" s="299"/>
    </row>
    <row r="7" spans="2:8" ht="93.75" customHeight="1" x14ac:dyDescent="0.35">
      <c r="B7" s="7"/>
      <c r="C7" s="8" t="s">
        <v>297</v>
      </c>
      <c r="D7" s="295" t="s">
        <v>315</v>
      </c>
      <c r="E7" s="295"/>
      <c r="F7" s="295"/>
      <c r="G7" s="295"/>
      <c r="H7" s="296"/>
    </row>
    <row r="8" spans="2:8" s="12" customFormat="1" ht="72.75" customHeight="1" x14ac:dyDescent="0.35">
      <c r="B8" s="10"/>
      <c r="C8" s="11" t="s">
        <v>298</v>
      </c>
      <c r="D8" s="295" t="s">
        <v>374</v>
      </c>
      <c r="E8" s="295"/>
      <c r="F8" s="295"/>
      <c r="G8" s="295"/>
      <c r="H8" s="296"/>
    </row>
    <row r="9" spans="2:8" ht="164.25" customHeight="1" x14ac:dyDescent="0.35">
      <c r="B9" s="13"/>
      <c r="C9" s="8" t="s">
        <v>299</v>
      </c>
      <c r="D9" s="295" t="s">
        <v>375</v>
      </c>
      <c r="E9" s="295"/>
      <c r="F9" s="295"/>
      <c r="G9" s="295"/>
      <c r="H9" s="296"/>
    </row>
    <row r="10" spans="2:8" ht="110.25" customHeight="1" x14ac:dyDescent="0.35">
      <c r="B10" s="13"/>
      <c r="C10" s="8" t="s">
        <v>300</v>
      </c>
      <c r="D10" s="295" t="s">
        <v>376</v>
      </c>
      <c r="E10" s="295"/>
      <c r="F10" s="295"/>
      <c r="G10" s="295"/>
      <c r="H10" s="296"/>
    </row>
    <row r="11" spans="2:8" ht="51" customHeight="1" x14ac:dyDescent="0.35">
      <c r="B11" s="13"/>
      <c r="C11" s="8" t="s">
        <v>301</v>
      </c>
      <c r="D11" s="295" t="s">
        <v>316</v>
      </c>
      <c r="E11" s="295"/>
      <c r="F11" s="295"/>
      <c r="G11" s="295"/>
      <c r="H11" s="296"/>
    </row>
    <row r="12" spans="2:8" ht="131.25" customHeight="1" x14ac:dyDescent="0.35">
      <c r="B12" s="13"/>
      <c r="C12" s="8" t="s">
        <v>302</v>
      </c>
      <c r="D12" s="297" t="s">
        <v>382</v>
      </c>
      <c r="E12" s="298"/>
      <c r="F12" s="298"/>
      <c r="G12" s="298"/>
      <c r="H12" s="299"/>
    </row>
    <row r="13" spans="2:8" ht="89.25" customHeight="1" x14ac:dyDescent="0.35">
      <c r="B13" s="13"/>
      <c r="C13" s="14" t="s">
        <v>303</v>
      </c>
      <c r="D13" s="295" t="s">
        <v>378</v>
      </c>
      <c r="E13" s="295"/>
      <c r="F13" s="295"/>
      <c r="G13" s="295"/>
      <c r="H13" s="296"/>
    </row>
    <row r="14" spans="2:8" ht="48" customHeight="1" x14ac:dyDescent="0.35">
      <c r="B14" s="15"/>
      <c r="C14" s="8" t="s">
        <v>304</v>
      </c>
      <c r="D14" s="300" t="s">
        <v>334</v>
      </c>
      <c r="E14" s="301"/>
      <c r="F14" s="301"/>
      <c r="G14" s="301"/>
      <c r="H14" s="302"/>
    </row>
    <row r="15" spans="2:8" ht="195" customHeight="1" x14ac:dyDescent="0.35">
      <c r="B15" s="13"/>
      <c r="C15" s="8" t="s">
        <v>305</v>
      </c>
      <c r="D15" s="295" t="s">
        <v>317</v>
      </c>
      <c r="E15" s="295"/>
      <c r="F15" s="295"/>
      <c r="G15" s="295"/>
      <c r="H15" s="296"/>
    </row>
    <row r="16" spans="2:8" ht="161.25" customHeight="1" x14ac:dyDescent="0.35">
      <c r="B16" s="13"/>
      <c r="C16" s="8" t="s">
        <v>306</v>
      </c>
      <c r="D16" s="297" t="s">
        <v>318</v>
      </c>
      <c r="E16" s="298"/>
      <c r="F16" s="298"/>
      <c r="G16" s="298"/>
      <c r="H16" s="299"/>
    </row>
    <row r="17" spans="2:9" ht="111" customHeight="1" x14ac:dyDescent="0.35">
      <c r="B17" s="13"/>
      <c r="C17" s="8" t="s">
        <v>319</v>
      </c>
      <c r="D17" s="297" t="s">
        <v>320</v>
      </c>
      <c r="E17" s="298"/>
      <c r="F17" s="298"/>
      <c r="G17" s="298"/>
      <c r="H17" s="299"/>
    </row>
    <row r="18" spans="2:9" s="12" customFormat="1" ht="71.25" customHeight="1" x14ac:dyDescent="0.35">
      <c r="B18" s="16"/>
      <c r="C18" s="17" t="s">
        <v>321</v>
      </c>
      <c r="D18" s="297" t="s">
        <v>379</v>
      </c>
      <c r="E18" s="298"/>
      <c r="F18" s="298"/>
      <c r="G18" s="298"/>
      <c r="H18" s="299"/>
    </row>
    <row r="19" spans="2:9" ht="72.75" customHeight="1" thickBot="1" x14ac:dyDescent="0.4">
      <c r="B19" s="18"/>
      <c r="C19" s="19" t="s">
        <v>322</v>
      </c>
      <c r="D19" s="345" t="s">
        <v>323</v>
      </c>
      <c r="E19" s="345"/>
      <c r="F19" s="345"/>
      <c r="G19" s="345"/>
      <c r="H19" s="346"/>
    </row>
    <row r="20" spans="2:9" ht="22.5" customHeight="1" thickBot="1" x14ac:dyDescent="0.4">
      <c r="B20" s="90"/>
      <c r="C20" s="91"/>
      <c r="D20" s="92"/>
      <c r="E20" s="9"/>
      <c r="F20" s="9"/>
      <c r="G20" s="213"/>
      <c r="H20" s="93"/>
    </row>
    <row r="21" spans="2:9" ht="65.25" customHeight="1" x14ac:dyDescent="0.35">
      <c r="B21" s="94" t="s">
        <v>0</v>
      </c>
      <c r="C21" s="95" t="s">
        <v>1</v>
      </c>
      <c r="D21" s="96" t="s">
        <v>2</v>
      </c>
      <c r="E21" s="25" t="s">
        <v>324</v>
      </c>
      <c r="F21" s="27" t="s">
        <v>214</v>
      </c>
      <c r="G21" s="214" t="s">
        <v>325</v>
      </c>
      <c r="H21" s="98" t="s">
        <v>215</v>
      </c>
    </row>
    <row r="22" spans="2:9" ht="26.25" customHeight="1" x14ac:dyDescent="0.35">
      <c r="B22" s="3">
        <v>1</v>
      </c>
      <c r="C22" s="4">
        <v>2</v>
      </c>
      <c r="D22" s="30">
        <v>3</v>
      </c>
      <c r="E22" s="4">
        <v>4</v>
      </c>
      <c r="F22" s="31">
        <v>5</v>
      </c>
      <c r="G22" s="32">
        <v>6</v>
      </c>
      <c r="H22" s="192">
        <v>7</v>
      </c>
    </row>
    <row r="23" spans="2:9" ht="21" customHeight="1" x14ac:dyDescent="0.35">
      <c r="B23" s="33"/>
      <c r="C23" s="34"/>
      <c r="D23" s="282" t="s">
        <v>326</v>
      </c>
      <c r="E23" s="35"/>
      <c r="F23" s="36"/>
      <c r="G23" s="37"/>
      <c r="H23" s="38"/>
    </row>
    <row r="24" spans="2:9" ht="30" customHeight="1" x14ac:dyDescent="0.35">
      <c r="B24" s="39"/>
      <c r="C24" s="40">
        <v>0.1</v>
      </c>
      <c r="D24" s="41" t="s">
        <v>327</v>
      </c>
      <c r="E24" s="42" t="s">
        <v>155</v>
      </c>
      <c r="F24" s="43">
        <v>1</v>
      </c>
      <c r="G24" s="215"/>
      <c r="H24" s="45">
        <f>F24*G24</f>
        <v>0</v>
      </c>
      <c r="I24" s="238"/>
    </row>
    <row r="25" spans="2:9" ht="30" customHeight="1" x14ac:dyDescent="0.35">
      <c r="B25" s="39"/>
      <c r="C25" s="40">
        <v>0.2</v>
      </c>
      <c r="D25" s="41" t="s">
        <v>328</v>
      </c>
      <c r="E25" s="42" t="s">
        <v>155</v>
      </c>
      <c r="F25" s="43">
        <v>1</v>
      </c>
      <c r="G25" s="215"/>
      <c r="H25" s="45">
        <f t="shared" ref="H25:H30" si="0">F25*G25</f>
        <v>0</v>
      </c>
      <c r="I25" s="238"/>
    </row>
    <row r="26" spans="2:9" ht="45" customHeight="1" x14ac:dyDescent="0.35">
      <c r="B26" s="39"/>
      <c r="C26" s="40">
        <v>0.3</v>
      </c>
      <c r="D26" s="41" t="s">
        <v>329</v>
      </c>
      <c r="E26" s="42" t="s">
        <v>155</v>
      </c>
      <c r="F26" s="43">
        <v>1</v>
      </c>
      <c r="G26" s="215"/>
      <c r="H26" s="45">
        <f t="shared" si="0"/>
        <v>0</v>
      </c>
      <c r="I26" s="238"/>
    </row>
    <row r="27" spans="2:9" ht="29.25" customHeight="1" x14ac:dyDescent="0.35">
      <c r="B27" s="39"/>
      <c r="C27" s="40">
        <v>0.4</v>
      </c>
      <c r="D27" s="41" t="s">
        <v>330</v>
      </c>
      <c r="E27" s="42" t="s">
        <v>155</v>
      </c>
      <c r="F27" s="43">
        <v>1</v>
      </c>
      <c r="G27" s="215"/>
      <c r="H27" s="45">
        <f t="shared" si="0"/>
        <v>0</v>
      </c>
      <c r="I27" s="238"/>
    </row>
    <row r="28" spans="2:9" ht="27.75" customHeight="1" x14ac:dyDescent="0.35">
      <c r="B28" s="39"/>
      <c r="C28" s="40">
        <v>0.5</v>
      </c>
      <c r="D28" s="41" t="s">
        <v>331</v>
      </c>
      <c r="E28" s="42" t="s">
        <v>155</v>
      </c>
      <c r="F28" s="43">
        <v>1</v>
      </c>
      <c r="G28" s="215"/>
      <c r="H28" s="45">
        <f t="shared" si="0"/>
        <v>0</v>
      </c>
      <c r="I28" s="238"/>
    </row>
    <row r="29" spans="2:9" ht="45.75" customHeight="1" x14ac:dyDescent="0.35">
      <c r="B29" s="39"/>
      <c r="C29" s="40">
        <v>0.6</v>
      </c>
      <c r="D29" s="41" t="s">
        <v>332</v>
      </c>
      <c r="E29" s="42" t="s">
        <v>155</v>
      </c>
      <c r="F29" s="43">
        <v>1</v>
      </c>
      <c r="G29" s="215"/>
      <c r="H29" s="45">
        <f t="shared" si="0"/>
        <v>0</v>
      </c>
      <c r="I29" s="238"/>
    </row>
    <row r="30" spans="2:9" ht="46.5" customHeight="1" thickBot="1" x14ac:dyDescent="0.4">
      <c r="B30" s="126"/>
      <c r="C30" s="127">
        <v>0.7</v>
      </c>
      <c r="D30" s="141" t="s">
        <v>338</v>
      </c>
      <c r="E30" s="129" t="s">
        <v>155</v>
      </c>
      <c r="F30" s="130">
        <v>1</v>
      </c>
      <c r="G30" s="252"/>
      <c r="H30" s="132">
        <f t="shared" si="0"/>
        <v>0</v>
      </c>
      <c r="I30" s="238"/>
    </row>
    <row r="31" spans="2:9" ht="18.75" thickBot="1" x14ac:dyDescent="0.4">
      <c r="B31" s="320" t="s">
        <v>333</v>
      </c>
      <c r="C31" s="318"/>
      <c r="D31" s="318"/>
      <c r="E31" s="318"/>
      <c r="F31" s="318"/>
      <c r="G31" s="319"/>
      <c r="H31" s="47">
        <f>SUM(H24:H30)</f>
        <v>0</v>
      </c>
    </row>
    <row r="32" spans="2:9" x14ac:dyDescent="0.35">
      <c r="B32" s="99"/>
      <c r="C32" s="71"/>
      <c r="D32" s="314" t="s">
        <v>3</v>
      </c>
      <c r="E32" s="315"/>
      <c r="F32" s="315"/>
      <c r="G32" s="315"/>
      <c r="H32" s="316"/>
    </row>
    <row r="33" spans="1:9" ht="84" customHeight="1" x14ac:dyDescent="0.35">
      <c r="B33" s="50">
        <v>1</v>
      </c>
      <c r="C33" s="51" t="s">
        <v>4</v>
      </c>
      <c r="D33" s="216" t="s">
        <v>191</v>
      </c>
      <c r="E33" s="217" t="s">
        <v>46</v>
      </c>
      <c r="F33" s="46">
        <v>2.12</v>
      </c>
      <c r="G33" s="62"/>
      <c r="H33" s="63">
        <f>F33*G33</f>
        <v>0</v>
      </c>
      <c r="I33" s="238"/>
    </row>
    <row r="34" spans="1:9" ht="87" customHeight="1" thickBot="1" x14ac:dyDescent="0.4">
      <c r="B34" s="281">
        <v>2</v>
      </c>
      <c r="C34" s="133" t="s">
        <v>5</v>
      </c>
      <c r="D34" s="244" t="s">
        <v>312</v>
      </c>
      <c r="E34" s="251" t="s">
        <v>46</v>
      </c>
      <c r="F34" s="135">
        <v>1</v>
      </c>
      <c r="G34" s="161"/>
      <c r="H34" s="150">
        <f>F34*G34</f>
        <v>0</v>
      </c>
      <c r="I34" s="238"/>
    </row>
    <row r="35" spans="1:9" ht="18.75" thickBot="1" x14ac:dyDescent="0.4">
      <c r="B35" s="138"/>
      <c r="C35" s="139"/>
      <c r="D35" s="317" t="s">
        <v>195</v>
      </c>
      <c r="E35" s="321"/>
      <c r="F35" s="321"/>
      <c r="G35" s="321"/>
      <c r="H35" s="47">
        <f>SUM(H33:H34)</f>
        <v>0</v>
      </c>
    </row>
    <row r="36" spans="1:9" ht="18" customHeight="1" x14ac:dyDescent="0.35">
      <c r="B36" s="99"/>
      <c r="C36" s="71"/>
      <c r="D36" s="314" t="s">
        <v>22</v>
      </c>
      <c r="E36" s="315"/>
      <c r="F36" s="315"/>
      <c r="G36" s="315"/>
      <c r="H36" s="316"/>
    </row>
    <row r="37" spans="1:9" s="267" customFormat="1" ht="86.25" customHeight="1" x14ac:dyDescent="0.35">
      <c r="A37" s="2"/>
      <c r="B37" s="50">
        <v>6</v>
      </c>
      <c r="C37" s="57" t="s">
        <v>6</v>
      </c>
      <c r="D37" s="218" t="s">
        <v>269</v>
      </c>
      <c r="E37" s="53" t="s">
        <v>114</v>
      </c>
      <c r="F37" s="65">
        <v>2725</v>
      </c>
      <c r="G37" s="169"/>
      <c r="H37" s="285">
        <f>F37*G37</f>
        <v>0</v>
      </c>
      <c r="I37" s="268"/>
    </row>
    <row r="38" spans="1:9" ht="33" customHeight="1" thickBot="1" x14ac:dyDescent="0.4">
      <c r="B38" s="281">
        <v>7</v>
      </c>
      <c r="C38" s="140" t="s">
        <v>7</v>
      </c>
      <c r="D38" s="244" t="s">
        <v>192</v>
      </c>
      <c r="E38" s="134" t="s">
        <v>103</v>
      </c>
      <c r="F38" s="248">
        <v>11282</v>
      </c>
      <c r="G38" s="249"/>
      <c r="H38" s="250">
        <f>F38*G38</f>
        <v>0</v>
      </c>
      <c r="I38" s="238"/>
    </row>
    <row r="39" spans="1:9" ht="18.75" thickBot="1" x14ac:dyDescent="0.4">
      <c r="B39" s="138"/>
      <c r="C39" s="139"/>
      <c r="D39" s="317" t="s">
        <v>196</v>
      </c>
      <c r="E39" s="321"/>
      <c r="F39" s="321"/>
      <c r="G39" s="321"/>
      <c r="H39" s="47">
        <f>SUM(H37:H38)</f>
        <v>0</v>
      </c>
    </row>
    <row r="40" spans="1:9" x14ac:dyDescent="0.35">
      <c r="B40" s="66"/>
      <c r="C40" s="158"/>
      <c r="D40" s="401" t="s">
        <v>14</v>
      </c>
      <c r="E40" s="402"/>
      <c r="F40" s="402"/>
      <c r="G40" s="402"/>
      <c r="H40" s="432"/>
    </row>
    <row r="41" spans="1:9" s="267" customFormat="1" ht="63.75" customHeight="1" x14ac:dyDescent="0.35">
      <c r="A41" s="2"/>
      <c r="B41" s="50">
        <v>15</v>
      </c>
      <c r="C41" s="57" t="s">
        <v>9</v>
      </c>
      <c r="D41" s="218" t="s">
        <v>395</v>
      </c>
      <c r="E41" s="172" t="s">
        <v>293</v>
      </c>
      <c r="F41" s="168">
        <v>4215</v>
      </c>
      <c r="G41" s="62"/>
      <c r="H41" s="63">
        <f>F41*G41</f>
        <v>0</v>
      </c>
      <c r="I41" s="268"/>
    </row>
    <row r="42" spans="1:9" ht="110.25" customHeight="1" x14ac:dyDescent="0.35">
      <c r="B42" s="50">
        <v>16</v>
      </c>
      <c r="C42" s="57" t="s">
        <v>10</v>
      </c>
      <c r="D42" s="218" t="s">
        <v>270</v>
      </c>
      <c r="E42" s="173" t="s">
        <v>293</v>
      </c>
      <c r="F42" s="168">
        <v>130</v>
      </c>
      <c r="G42" s="62"/>
      <c r="H42" s="63">
        <f t="shared" ref="H42:H43" si="1">F42*G42</f>
        <v>0</v>
      </c>
      <c r="I42" s="238"/>
    </row>
    <row r="43" spans="1:9" ht="108" customHeight="1" thickBot="1" x14ac:dyDescent="0.4">
      <c r="B43" s="281">
        <v>17</v>
      </c>
      <c r="C43" s="140" t="s">
        <v>11</v>
      </c>
      <c r="D43" s="244" t="s">
        <v>271</v>
      </c>
      <c r="E43" s="247" t="s">
        <v>293</v>
      </c>
      <c r="F43" s="246">
        <v>18</v>
      </c>
      <c r="G43" s="161"/>
      <c r="H43" s="150">
        <f t="shared" si="1"/>
        <v>0</v>
      </c>
      <c r="I43" s="238"/>
    </row>
    <row r="44" spans="1:9" ht="18.75" thickBot="1" x14ac:dyDescent="0.4">
      <c r="B44" s="138"/>
      <c r="C44" s="139"/>
      <c r="D44" s="317" t="s">
        <v>261</v>
      </c>
      <c r="E44" s="321"/>
      <c r="F44" s="321"/>
      <c r="G44" s="321"/>
      <c r="H44" s="47">
        <f>SUM(H41:H43)</f>
        <v>0</v>
      </c>
    </row>
    <row r="45" spans="1:9" x14ac:dyDescent="0.35">
      <c r="B45" s="66"/>
      <c r="C45" s="158"/>
      <c r="D45" s="414" t="s">
        <v>197</v>
      </c>
      <c r="E45" s="415"/>
      <c r="F45" s="415"/>
      <c r="G45" s="415"/>
      <c r="H45" s="433"/>
    </row>
    <row r="46" spans="1:9" ht="48.75" customHeight="1" x14ac:dyDescent="0.35">
      <c r="B46" s="50">
        <v>22</v>
      </c>
      <c r="C46" s="290" t="s">
        <v>198</v>
      </c>
      <c r="D46" s="218" t="s">
        <v>396</v>
      </c>
      <c r="E46" s="173" t="s">
        <v>114</v>
      </c>
      <c r="F46" s="168">
        <v>3470</v>
      </c>
      <c r="G46" s="62"/>
      <c r="H46" s="63">
        <f>F46*G46</f>
        <v>0</v>
      </c>
      <c r="I46" s="238"/>
    </row>
    <row r="47" spans="1:9" ht="51" customHeight="1" x14ac:dyDescent="0.35">
      <c r="B47" s="50">
        <v>23</v>
      </c>
      <c r="C47" s="290" t="s">
        <v>199</v>
      </c>
      <c r="D47" s="218" t="s">
        <v>421</v>
      </c>
      <c r="E47" s="173" t="s">
        <v>103</v>
      </c>
      <c r="F47" s="168">
        <v>7440</v>
      </c>
      <c r="G47" s="62"/>
      <c r="H47" s="63">
        <f t="shared" ref="H47:H48" si="2">F47*G47</f>
        <v>0</v>
      </c>
      <c r="I47" s="238"/>
    </row>
    <row r="48" spans="1:9" ht="48.75" customHeight="1" thickBot="1" x14ac:dyDescent="0.4">
      <c r="B48" s="281">
        <v>24</v>
      </c>
      <c r="C48" s="294" t="s">
        <v>200</v>
      </c>
      <c r="D48" s="244" t="s">
        <v>193</v>
      </c>
      <c r="E48" s="245" t="s">
        <v>103</v>
      </c>
      <c r="F48" s="246">
        <v>4223</v>
      </c>
      <c r="G48" s="161"/>
      <c r="H48" s="150">
        <f t="shared" si="2"/>
        <v>0</v>
      </c>
      <c r="I48" s="238"/>
    </row>
    <row r="49" spans="2:11" ht="18.75" thickBot="1" x14ac:dyDescent="0.4">
      <c r="B49" s="138"/>
      <c r="C49" s="151"/>
      <c r="D49" s="322" t="s">
        <v>202</v>
      </c>
      <c r="E49" s="323"/>
      <c r="F49" s="323"/>
      <c r="G49" s="323"/>
      <c r="H49" s="47">
        <f>SUM(H46:H48)</f>
        <v>0</v>
      </c>
    </row>
    <row r="50" spans="2:11" x14ac:dyDescent="0.35">
      <c r="B50" s="99"/>
      <c r="C50" s="71"/>
      <c r="D50" s="314" t="s">
        <v>15</v>
      </c>
      <c r="E50" s="315"/>
      <c r="F50" s="315"/>
      <c r="G50" s="315"/>
      <c r="H50" s="316"/>
    </row>
    <row r="51" spans="2:11" ht="31.5" customHeight="1" x14ac:dyDescent="0.35">
      <c r="B51" s="10">
        <v>25</v>
      </c>
      <c r="C51" s="60" t="s">
        <v>16</v>
      </c>
      <c r="D51" s="286" t="s">
        <v>285</v>
      </c>
      <c r="E51" s="53" t="s">
        <v>49</v>
      </c>
      <c r="F51" s="287">
        <v>14</v>
      </c>
      <c r="G51" s="62"/>
      <c r="H51" s="63">
        <f t="shared" ref="H51:H57" si="3">F51*G51</f>
        <v>0</v>
      </c>
      <c r="I51" s="238"/>
    </row>
    <row r="52" spans="2:11" ht="33.75" customHeight="1" x14ac:dyDescent="0.35">
      <c r="B52" s="64">
        <v>26</v>
      </c>
      <c r="C52" s="60" t="s">
        <v>17</v>
      </c>
      <c r="D52" s="286" t="s">
        <v>286</v>
      </c>
      <c r="E52" s="172" t="s">
        <v>49</v>
      </c>
      <c r="F52" s="287">
        <v>18</v>
      </c>
      <c r="G52" s="62"/>
      <c r="H52" s="63">
        <f t="shared" si="3"/>
        <v>0</v>
      </c>
      <c r="I52" s="238"/>
    </row>
    <row r="53" spans="2:11" ht="33" customHeight="1" x14ac:dyDescent="0.35">
      <c r="B53" s="64">
        <v>27</v>
      </c>
      <c r="C53" s="60" t="s">
        <v>18</v>
      </c>
      <c r="D53" s="286" t="s">
        <v>422</v>
      </c>
      <c r="E53" s="53" t="s">
        <v>49</v>
      </c>
      <c r="F53" s="287">
        <v>24</v>
      </c>
      <c r="G53" s="62"/>
      <c r="H53" s="63">
        <f t="shared" si="3"/>
        <v>0</v>
      </c>
      <c r="I53" s="238"/>
    </row>
    <row r="54" spans="2:11" ht="46.5" customHeight="1" x14ac:dyDescent="0.35">
      <c r="B54" s="10">
        <v>28</v>
      </c>
      <c r="C54" s="60" t="s">
        <v>19</v>
      </c>
      <c r="D54" s="128" t="s">
        <v>287</v>
      </c>
      <c r="E54" s="53" t="s">
        <v>49</v>
      </c>
      <c r="F54" s="287">
        <v>56</v>
      </c>
      <c r="G54" s="62"/>
      <c r="H54" s="63">
        <f t="shared" si="3"/>
        <v>0</v>
      </c>
      <c r="I54" s="238"/>
    </row>
    <row r="55" spans="2:11" ht="28.5" customHeight="1" x14ac:dyDescent="0.35">
      <c r="B55" s="64">
        <v>29</v>
      </c>
      <c r="C55" s="60" t="s">
        <v>20</v>
      </c>
      <c r="D55" s="286" t="s">
        <v>288</v>
      </c>
      <c r="E55" s="53" t="s">
        <v>103</v>
      </c>
      <c r="F55" s="287">
        <v>9.1999999999999993</v>
      </c>
      <c r="G55" s="62"/>
      <c r="H55" s="63">
        <f t="shared" si="3"/>
        <v>0</v>
      </c>
      <c r="I55" s="238"/>
    </row>
    <row r="56" spans="2:11" ht="30.75" customHeight="1" x14ac:dyDescent="0.35">
      <c r="B56" s="64">
        <v>30</v>
      </c>
      <c r="C56" s="60" t="s">
        <v>21</v>
      </c>
      <c r="D56" s="286" t="s">
        <v>289</v>
      </c>
      <c r="E56" s="53" t="s">
        <v>103</v>
      </c>
      <c r="F56" s="287">
        <v>9.9</v>
      </c>
      <c r="G56" s="62"/>
      <c r="H56" s="63">
        <f t="shared" si="3"/>
        <v>0</v>
      </c>
      <c r="I56" s="238"/>
    </row>
    <row r="57" spans="2:11" ht="27.75" customHeight="1" thickBot="1" x14ac:dyDescent="0.4">
      <c r="B57" s="283">
        <v>31</v>
      </c>
      <c r="C57" s="146" t="s">
        <v>64</v>
      </c>
      <c r="D57" s="288" t="s">
        <v>290</v>
      </c>
      <c r="E57" s="134" t="s">
        <v>103</v>
      </c>
      <c r="F57" s="289">
        <v>0.9</v>
      </c>
      <c r="G57" s="219"/>
      <c r="H57" s="150">
        <f t="shared" si="3"/>
        <v>0</v>
      </c>
      <c r="I57" s="238"/>
    </row>
    <row r="58" spans="2:11" ht="18.75" thickBot="1" x14ac:dyDescent="0.4">
      <c r="B58" s="138"/>
      <c r="C58" s="151"/>
      <c r="D58" s="322" t="s">
        <v>203</v>
      </c>
      <c r="E58" s="323"/>
      <c r="F58" s="323"/>
      <c r="G58" s="323"/>
      <c r="H58" s="47">
        <f>SUM(H51:H57)</f>
        <v>0</v>
      </c>
    </row>
    <row r="59" spans="2:11" s="67" customFormat="1" ht="23.25" customHeight="1" x14ac:dyDescent="0.35">
      <c r="B59" s="68"/>
      <c r="C59" s="69"/>
      <c r="D59" s="354" t="s">
        <v>41</v>
      </c>
      <c r="E59" s="355"/>
      <c r="F59" s="355"/>
      <c r="G59" s="355"/>
      <c r="H59" s="240"/>
      <c r="I59" s="2"/>
      <c r="J59" s="2"/>
      <c r="K59" s="2"/>
    </row>
    <row r="60" spans="2:11" s="67" customFormat="1" ht="23.25" customHeight="1" x14ac:dyDescent="0.35">
      <c r="B60" s="70"/>
      <c r="C60" s="71"/>
      <c r="D60" s="278" t="s">
        <v>335</v>
      </c>
      <c r="E60" s="220"/>
      <c r="F60" s="73"/>
      <c r="G60" s="239"/>
      <c r="H60" s="241">
        <f>H31</f>
        <v>0</v>
      </c>
      <c r="I60" s="2"/>
      <c r="J60" s="2"/>
      <c r="K60" s="2"/>
    </row>
    <row r="61" spans="2:11" s="67" customFormat="1" ht="20.100000000000001" customHeight="1" x14ac:dyDescent="0.35">
      <c r="B61" s="74"/>
      <c r="C61" s="49"/>
      <c r="D61" s="278" t="s">
        <v>12</v>
      </c>
      <c r="E61" s="220"/>
      <c r="F61" s="73"/>
      <c r="G61" s="239"/>
      <c r="H61" s="242">
        <f>H35</f>
        <v>0</v>
      </c>
      <c r="I61" s="2"/>
      <c r="J61" s="2"/>
      <c r="K61" s="2"/>
    </row>
    <row r="62" spans="2:11" s="67" customFormat="1" ht="20.100000000000001" customHeight="1" x14ac:dyDescent="0.35">
      <c r="B62" s="221"/>
      <c r="C62" s="76"/>
      <c r="D62" s="278" t="s">
        <v>28</v>
      </c>
      <c r="E62" s="220"/>
      <c r="F62" s="73"/>
      <c r="G62" s="239"/>
      <c r="H62" s="242">
        <f>H39</f>
        <v>0</v>
      </c>
      <c r="I62" s="2"/>
      <c r="J62" s="2"/>
      <c r="K62" s="2"/>
    </row>
    <row r="63" spans="2:11" s="67" customFormat="1" ht="20.100000000000001" customHeight="1" x14ac:dyDescent="0.35">
      <c r="B63" s="221"/>
      <c r="C63" s="76"/>
      <c r="D63" s="278" t="s">
        <v>29</v>
      </c>
      <c r="E63" s="220"/>
      <c r="F63" s="73"/>
      <c r="G63" s="239"/>
      <c r="H63" s="242">
        <f>H44</f>
        <v>0</v>
      </c>
      <c r="I63" s="2"/>
      <c r="J63" s="2"/>
      <c r="K63" s="2"/>
    </row>
    <row r="64" spans="2:11" s="67" customFormat="1" ht="20.100000000000001" customHeight="1" x14ac:dyDescent="0.35">
      <c r="B64" s="222"/>
      <c r="C64" s="78"/>
      <c r="D64" s="330" t="s">
        <v>30</v>
      </c>
      <c r="E64" s="331"/>
      <c r="F64" s="331"/>
      <c r="G64" s="331"/>
      <c r="H64" s="243">
        <f>H49</f>
        <v>0</v>
      </c>
      <c r="I64" s="2"/>
      <c r="J64" s="2"/>
      <c r="K64" s="2"/>
    </row>
    <row r="65" spans="2:11" s="67" customFormat="1" ht="20.100000000000001" customHeight="1" thickBot="1" x14ac:dyDescent="0.4">
      <c r="B65" s="223"/>
      <c r="C65" s="80"/>
      <c r="D65" s="332" t="s">
        <v>31</v>
      </c>
      <c r="E65" s="333"/>
      <c r="F65" s="333"/>
      <c r="G65" s="333"/>
      <c r="H65" s="243">
        <f>H58</f>
        <v>0</v>
      </c>
      <c r="I65" s="2"/>
      <c r="J65" s="2"/>
      <c r="K65" s="2"/>
    </row>
    <row r="66" spans="2:11" ht="29.25" customHeight="1" thickBot="1" x14ac:dyDescent="0.4">
      <c r="B66" s="107"/>
      <c r="C66" s="82"/>
      <c r="D66" s="334" t="s">
        <v>272</v>
      </c>
      <c r="E66" s="335"/>
      <c r="F66" s="335" t="s">
        <v>13</v>
      </c>
      <c r="G66" s="335"/>
      <c r="H66" s="224">
        <f>SUM(H60:H65)</f>
        <v>0</v>
      </c>
    </row>
    <row r="67" spans="2:11" s="230" customFormat="1" ht="15" customHeight="1" thickBot="1" x14ac:dyDescent="0.4">
      <c r="B67" s="225"/>
      <c r="C67" s="225"/>
      <c r="D67" s="226"/>
      <c r="E67" s="227"/>
      <c r="F67" s="122"/>
      <c r="G67" s="228"/>
      <c r="H67" s="229"/>
    </row>
    <row r="68" spans="2:11" s="67" customFormat="1" ht="18.75" thickBot="1" x14ac:dyDescent="0.4">
      <c r="B68" s="336" t="s">
        <v>43</v>
      </c>
      <c r="C68" s="337"/>
      <c r="D68" s="337"/>
      <c r="E68" s="337"/>
      <c r="F68" s="337"/>
      <c r="G68" s="337"/>
      <c r="H68" s="338"/>
      <c r="I68" s="2"/>
      <c r="J68" s="2"/>
      <c r="K68" s="2"/>
    </row>
    <row r="69" spans="2:11" ht="18.75" thickBot="1" x14ac:dyDescent="0.4">
      <c r="B69" s="324">
        <v>1</v>
      </c>
      <c r="C69" s="325"/>
      <c r="D69" s="347" t="s">
        <v>42</v>
      </c>
      <c r="E69" s="348"/>
      <c r="F69" s="348" t="s">
        <v>13</v>
      </c>
      <c r="G69" s="348"/>
      <c r="H69" s="83">
        <f>H66</f>
        <v>0</v>
      </c>
    </row>
    <row r="70" spans="2:11" ht="18.75" thickBot="1" x14ac:dyDescent="0.4">
      <c r="B70" s="324"/>
      <c r="C70" s="431"/>
      <c r="D70" s="328" t="s">
        <v>273</v>
      </c>
      <c r="E70" s="329"/>
      <c r="F70" s="329"/>
      <c r="G70" s="329"/>
      <c r="H70" s="83">
        <f>H69</f>
        <v>0</v>
      </c>
    </row>
    <row r="73" spans="2:11" x14ac:dyDescent="0.35">
      <c r="D73" s="212" t="s">
        <v>255</v>
      </c>
      <c r="E73" s="235"/>
      <c r="F73" s="117"/>
      <c r="G73" s="236"/>
      <c r="H73" s="237"/>
    </row>
    <row r="74" spans="2:11" x14ac:dyDescent="0.35">
      <c r="D74" s="212" t="s">
        <v>256</v>
      </c>
      <c r="E74" s="235"/>
      <c r="F74" s="117"/>
      <c r="G74" s="236"/>
      <c r="H74" s="237"/>
    </row>
    <row r="75" spans="2:11" x14ac:dyDescent="0.35">
      <c r="D75" s="212" t="s">
        <v>257</v>
      </c>
      <c r="E75" s="235"/>
      <c r="F75" s="117"/>
      <c r="G75" s="236"/>
      <c r="H75" s="237"/>
    </row>
  </sheetData>
  <sheetProtection algorithmName="SHA-512" hashValue="EIsQXzI9oY/DoRpVu0JCl2WebIgD66S7rklyYPNWL4l0+khCliNvLMd7/GvcERRcRB+lKCNWhPeX+lw2DppDzQ==" saltValue="ZGx8Vfxm+3wz3mNkO+31nQ==" spinCount="100000" sheet="1" objects="1" scenarios="1"/>
  <mergeCells count="39">
    <mergeCell ref="B69:C69"/>
    <mergeCell ref="D69:G69"/>
    <mergeCell ref="D50:H50"/>
    <mergeCell ref="D58:G58"/>
    <mergeCell ref="D18:H18"/>
    <mergeCell ref="D19:H19"/>
    <mergeCell ref="B31:G31"/>
    <mergeCell ref="D15:H15"/>
    <mergeCell ref="D16:H16"/>
    <mergeCell ref="D17:H17"/>
    <mergeCell ref="D11:H11"/>
    <mergeCell ref="B70:C70"/>
    <mergeCell ref="D70:G70"/>
    <mergeCell ref="D35:G35"/>
    <mergeCell ref="D39:G39"/>
    <mergeCell ref="D44:G44"/>
    <mergeCell ref="D49:G49"/>
    <mergeCell ref="D64:G64"/>
    <mergeCell ref="D66:G66"/>
    <mergeCell ref="B68:H68"/>
    <mergeCell ref="D59:G59"/>
    <mergeCell ref="D40:H40"/>
    <mergeCell ref="D45:H45"/>
    <mergeCell ref="D12:H12"/>
    <mergeCell ref="D13:H13"/>
    <mergeCell ref="D14:H14"/>
    <mergeCell ref="D65:G65"/>
    <mergeCell ref="B1:H1"/>
    <mergeCell ref="B2:H2"/>
    <mergeCell ref="D4:H4"/>
    <mergeCell ref="D5:H5"/>
    <mergeCell ref="D36:H36"/>
    <mergeCell ref="B3:H3"/>
    <mergeCell ref="D32:H32"/>
    <mergeCell ref="D6:H6"/>
    <mergeCell ref="D7:H7"/>
    <mergeCell ref="D8:H8"/>
    <mergeCell ref="D9:H9"/>
    <mergeCell ref="D10:H10"/>
  </mergeCells>
  <pageMargins left="0.70866141732283472" right="0.70866141732283472" top="0.74803149606299213" bottom="0.74803149606299213" header="0.31496062992125984" footer="0.31496062992125984"/>
  <pageSetup paperSize="9" scale="68"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14"/>
  <sheetViews>
    <sheetView view="pageBreakPreview" zoomScaleNormal="100" zoomScaleSheetLayoutView="100" workbookViewId="0">
      <selection activeCell="H5" sqref="H5"/>
    </sheetView>
  </sheetViews>
  <sheetFormatPr defaultColWidth="9.140625" defaultRowHeight="18" x14ac:dyDescent="0.35"/>
  <cols>
    <col min="1" max="1" width="5.7109375" style="208" customWidth="1"/>
    <col min="2" max="7" width="9.140625" style="208"/>
    <col min="8" max="8" width="23.7109375" style="209" customWidth="1"/>
    <col min="9" max="16384" width="9.140625" style="208"/>
  </cols>
  <sheetData>
    <row r="1" spans="2:8" ht="18.75" thickBot="1" x14ac:dyDescent="0.4"/>
    <row r="2" spans="2:8" s="2" customFormat="1" ht="107.25" customHeight="1" thickBot="1" x14ac:dyDescent="0.4">
      <c r="B2" s="436" t="s">
        <v>381</v>
      </c>
      <c r="C2" s="437"/>
      <c r="D2" s="437"/>
      <c r="E2" s="437"/>
      <c r="F2" s="437"/>
      <c r="G2" s="437"/>
      <c r="H2" s="438"/>
    </row>
    <row r="3" spans="2:8" ht="40.5" customHeight="1" thickBot="1" x14ac:dyDescent="0.4">
      <c r="B3" s="442" t="s">
        <v>274</v>
      </c>
      <c r="C3" s="443"/>
      <c r="D3" s="443"/>
      <c r="E3" s="443"/>
      <c r="F3" s="443"/>
      <c r="G3" s="443"/>
      <c r="H3" s="444"/>
    </row>
    <row r="4" spans="2:8" ht="18.75" thickBot="1" x14ac:dyDescent="0.4">
      <c r="B4" s="445" t="s">
        <v>34</v>
      </c>
      <c r="C4" s="329"/>
      <c r="D4" s="329"/>
      <c r="E4" s="329"/>
      <c r="F4" s="329"/>
      <c r="G4" s="329"/>
      <c r="H4" s="83">
        <f>'Општина Ѓорче Петров  '!H156</f>
        <v>0</v>
      </c>
    </row>
    <row r="5" spans="2:8" ht="18.75" thickBot="1" x14ac:dyDescent="0.4">
      <c r="B5" s="445" t="s">
        <v>40</v>
      </c>
      <c r="C5" s="329"/>
      <c r="D5" s="329"/>
      <c r="E5" s="329"/>
      <c r="F5" s="329"/>
      <c r="G5" s="329"/>
      <c r="H5" s="266">
        <f>'Општина Тетово '!H273</f>
        <v>0</v>
      </c>
    </row>
    <row r="6" spans="2:8" ht="18.75" thickBot="1" x14ac:dyDescent="0.4">
      <c r="B6" s="445" t="s">
        <v>44</v>
      </c>
      <c r="C6" s="329"/>
      <c r="D6" s="329"/>
      <c r="E6" s="329"/>
      <c r="F6" s="329"/>
      <c r="G6" s="329"/>
      <c r="H6" s="266">
        <f>'Општина Врапчиште'!H70</f>
        <v>0</v>
      </c>
    </row>
    <row r="7" spans="2:8" ht="18.75" thickBot="1" x14ac:dyDescent="0.4">
      <c r="B7" s="439" t="s">
        <v>275</v>
      </c>
      <c r="C7" s="440"/>
      <c r="D7" s="440"/>
      <c r="E7" s="440"/>
      <c r="F7" s="440"/>
      <c r="G7" s="440"/>
      <c r="H7" s="266">
        <f>H4+H5+H6</f>
        <v>0</v>
      </c>
    </row>
    <row r="8" spans="2:8" ht="39.75" customHeight="1" thickBot="1" x14ac:dyDescent="0.4">
      <c r="B8" s="441" t="s">
        <v>277</v>
      </c>
      <c r="C8" s="329"/>
      <c r="D8" s="329"/>
      <c r="E8" s="329"/>
      <c r="F8" s="329"/>
      <c r="G8" s="329"/>
      <c r="H8" s="266">
        <f>H7*10%</f>
        <v>0</v>
      </c>
    </row>
    <row r="9" spans="2:8" ht="18.75" thickBot="1" x14ac:dyDescent="0.4">
      <c r="B9" s="434" t="s">
        <v>276</v>
      </c>
      <c r="C9" s="435"/>
      <c r="D9" s="435"/>
      <c r="E9" s="435"/>
      <c r="F9" s="435"/>
      <c r="G9" s="435"/>
      <c r="H9" s="266">
        <f>H7+H8</f>
        <v>0</v>
      </c>
    </row>
    <row r="12" spans="2:8" x14ac:dyDescent="0.35">
      <c r="B12" s="212" t="s">
        <v>255</v>
      </c>
      <c r="C12" s="210"/>
      <c r="D12" s="210"/>
      <c r="E12" s="210"/>
      <c r="F12" s="210"/>
      <c r="G12" s="210"/>
      <c r="H12" s="211"/>
    </row>
    <row r="13" spans="2:8" x14ac:dyDescent="0.35">
      <c r="B13" s="212" t="s">
        <v>256</v>
      </c>
      <c r="C13" s="210"/>
      <c r="D13" s="210"/>
      <c r="E13" s="210"/>
      <c r="F13" s="210"/>
      <c r="G13" s="210"/>
      <c r="H13" s="211"/>
    </row>
    <row r="14" spans="2:8" x14ac:dyDescent="0.35">
      <c r="B14" s="212" t="s">
        <v>257</v>
      </c>
      <c r="C14" s="210"/>
      <c r="D14" s="210"/>
      <c r="E14" s="210"/>
      <c r="F14" s="210"/>
      <c r="G14" s="210"/>
      <c r="H14" s="211"/>
    </row>
  </sheetData>
  <sheetProtection algorithmName="SHA-512" hashValue="cEsppKCnOckoYwdTJjrWHpmU2o2XX4CG8+sJMCdtRCo6+pEte96DAumHxIn0QjGNCg6deB1ULFAcb2xZvdsifw==" saltValue="9USPaaWV0CBOxXE5CNqklA==" spinCount="100000" sheet="1" objects="1" scenarios="1"/>
  <mergeCells count="8">
    <mergeCell ref="B9:G9"/>
    <mergeCell ref="B2:H2"/>
    <mergeCell ref="B7:G7"/>
    <mergeCell ref="B8:G8"/>
    <mergeCell ref="B3:H3"/>
    <mergeCell ref="B4:G4"/>
    <mergeCell ref="B5:G5"/>
    <mergeCell ref="B6:G6"/>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Општина Ѓорче Петров  </vt:lpstr>
      <vt:lpstr>Општина Тетово </vt:lpstr>
      <vt:lpstr>Општина Врапчиште</vt:lpstr>
      <vt:lpstr>Тендер 1 - Дел 2 - Рекапитулар</vt:lpstr>
      <vt:lpstr>'Општина Врапчиште'!Print_Area</vt:lpstr>
      <vt:lpstr>'Општина Ѓорче Петров  '!Print_Area</vt:lpstr>
      <vt:lpstr>'Општина Тетово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Windows User</cp:lastModifiedBy>
  <cp:lastPrinted>2020-07-09T07:20:44Z</cp:lastPrinted>
  <dcterms:created xsi:type="dcterms:W3CDTF">2020-01-03T12:32:25Z</dcterms:created>
  <dcterms:modified xsi:type="dcterms:W3CDTF">2020-08-12T13:44:09Z</dcterms:modified>
</cp:coreProperties>
</file>